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63A34D62-0B1F-4F7C-BFFF-A8EEC95D46E7}" xr6:coauthVersionLast="47" xr6:coauthVersionMax="47" xr10:uidLastSave="{00000000-0000-0000-0000-000000000000}"/>
  <bookViews>
    <workbookView xWindow="-120" yWindow="-120" windowWidth="24240" windowHeight="13020" firstSheet="1" activeTab="3" xr2:uid="{00000000-000D-0000-FFFF-FFFF00000000}"/>
  </bookViews>
  <sheets>
    <sheet name="Actual expenditure-2024-25" sheetId="2" r:id="rId1"/>
    <sheet name="actual capitalization 2024-25" sheetId="3" r:id="rId2"/>
    <sheet name="2025-26" sheetId="4" r:id="rId3"/>
    <sheet name="ATP 2026-27" sheetId="1" r:id="rId4"/>
  </sheets>
  <definedNames>
    <definedName name="_xlnm.Print_Area" localSheetId="2">'2025-26'!$A$1:$U$18</definedName>
    <definedName name="_xlnm.Print_Area" localSheetId="1">'actual capitalization 2024-25'!$A$2:$AE$13</definedName>
    <definedName name="_xlnm.Print_Area" localSheetId="0">'Actual expenditure-2024-25'!$A$1:$V$10</definedName>
    <definedName name="_xlnm.Print_Area" localSheetId="3">'ATP 2026-27'!$A$1:$AA$22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1" i="1" l="1"/>
  <c r="U22" i="1" s="1"/>
  <c r="S18" i="4" l="1"/>
  <c r="Q18" i="4"/>
  <c r="I18" i="4"/>
  <c r="W13" i="3"/>
  <c r="V13" i="3"/>
  <c r="U13" i="3"/>
  <c r="T10" i="2"/>
  <c r="S10" i="2"/>
  <c r="R10" i="2"/>
  <c r="J10" i="2"/>
  <c r="S21" i="1" l="1"/>
  <c r="S22" i="1" s="1"/>
  <c r="T21" i="1"/>
  <c r="T22" i="1" s="1"/>
  <c r="V21" i="1"/>
  <c r="W21" i="1"/>
  <c r="X21" i="1"/>
  <c r="Y21" i="1"/>
  <c r="Y22" i="1" s="1"/>
  <c r="K21" i="1"/>
  <c r="M10" i="1"/>
  <c r="K10" i="1"/>
  <c r="L8" i="4"/>
  <c r="J8" i="4"/>
  <c r="R7" i="4"/>
  <c r="K22" i="1" l="1"/>
</calcChain>
</file>

<file path=xl/sharedStrings.xml><?xml version="1.0" encoding="utf-8"?>
<sst xmlns="http://schemas.openxmlformats.org/spreadsheetml/2006/main" count="534" uniqueCount="172">
  <si>
    <t>TRANSMISSION CORPORATION OF TELANGANA LIMIED</t>
  </si>
  <si>
    <t>Annual Tariff Petition for 2026-27 for SLDC Activity filed with TGERC</t>
  </si>
  <si>
    <t>Work wise details of Capital Expenditure proposed for Financial Year 2026-27</t>
  </si>
  <si>
    <t>SI.No.</t>
  </si>
  <si>
    <t>Sl 
No.</t>
  </si>
  <si>
    <t xml:space="preserve">Project Code / Scheme ID (SAP Code) </t>
  </si>
  <si>
    <t xml:space="preserve">Project Title (SAP Project title) 
</t>
  </si>
  <si>
    <t>Scope of work
(Names of all the Sub-stations and Lines included in the scheme maybe given)</t>
  </si>
  <si>
    <t>Justification</t>
  </si>
  <si>
    <t>Project Purpose (SI/SE/SR/GE)</t>
  </si>
  <si>
    <t>Administrative Approval TOO Ref.</t>
  </si>
  <si>
    <t>SRPC approval
(if any)</t>
  </si>
  <si>
    <t>TGERC Investment Approval Ref.</t>
  </si>
  <si>
    <t>Total TGERC approved Cost (in Cr)</t>
  </si>
  <si>
    <t>Source of funds</t>
  </si>
  <si>
    <t>Proposed Project Start Date  
DD-MM-YY</t>
  </si>
  <si>
    <t>Proposed Project Completion Date 
DD-MM-YY</t>
  </si>
  <si>
    <t>CWIP O.B.</t>
  </si>
  <si>
    <t>Spill over Yearly Capital Expenditure projected for works taken up in or before 2025-26 (in Cr)</t>
  </si>
  <si>
    <t xml:space="preserve">Total Cumulative Expenditure
(in Cr)
</t>
  </si>
  <si>
    <t>Present Status of work</t>
  </si>
  <si>
    <t>Whether approved in Resource Plan</t>
  </si>
  <si>
    <t>Loan Amount</t>
  </si>
  <si>
    <t>Grants, if any</t>
  </si>
  <si>
    <t>2026-27</t>
  </si>
  <si>
    <t>2027-28</t>
  </si>
  <si>
    <t>2028-29</t>
  </si>
  <si>
    <t>FY:2025-26</t>
  </si>
  <si>
    <t>I. Ongoing Schemes as on 01.04.2026 (Investment approval accorded by Hon'ble TGERC)</t>
  </si>
  <si>
    <t>II. New works to be taken up during 2026-27</t>
  </si>
  <si>
    <t>Grand total</t>
  </si>
  <si>
    <t>Project Title</t>
  </si>
  <si>
    <t>Scope of work</t>
  </si>
  <si>
    <t>Administrative approval</t>
  </si>
  <si>
    <t>SRPC Approval</t>
  </si>
  <si>
    <t xml:space="preserve">TGERC Approval </t>
  </si>
  <si>
    <t>Total Cost (Cr)</t>
  </si>
  <si>
    <t>Source of Funds</t>
  </si>
  <si>
    <t>TGTRANSCO</t>
  </si>
  <si>
    <t>Loan Source</t>
  </si>
  <si>
    <t>Grants</t>
  </si>
  <si>
    <t>Project Start Date</t>
  </si>
  <si>
    <t xml:space="preserve">Project Completion </t>
  </si>
  <si>
    <t>DOC</t>
  </si>
  <si>
    <t>Opening CWIP as on 31.03.2024</t>
  </si>
  <si>
    <t xml:space="preserve">Actual Expenditure from 01.04.2024 to 31.03.2025 </t>
  </si>
  <si>
    <t xml:space="preserve">% Capitalization </t>
  </si>
  <si>
    <t>Voltage</t>
  </si>
  <si>
    <t>Project Code/ Scheme ID (SAP Code)</t>
  </si>
  <si>
    <t xml:space="preserve">Project Title </t>
  </si>
  <si>
    <t>TGERC approval</t>
  </si>
  <si>
    <t>Work Period</t>
  </si>
  <si>
    <t>Start Date</t>
  </si>
  <si>
    <t>Completion Date</t>
  </si>
  <si>
    <t>Sch</t>
  </si>
  <si>
    <t>Act</t>
  </si>
  <si>
    <t>Capital claimed in (2024-25)</t>
  </si>
  <si>
    <t>Addition to the networks</t>
  </si>
  <si>
    <t>SS</t>
  </si>
  <si>
    <t>Lines</t>
  </si>
  <si>
    <t>PTR</t>
  </si>
  <si>
    <t>Bays</t>
  </si>
  <si>
    <t xml:space="preserve">PCC </t>
  </si>
  <si>
    <t>FCC</t>
  </si>
  <si>
    <t>Remarks/ Reasons for cost &amp; Time overruns if any</t>
  </si>
  <si>
    <t>Project Code /Scheme ID (SAP Code)</t>
  </si>
  <si>
    <t>Cumulative Expenditure upto 31.03.2025</t>
  </si>
  <si>
    <t>Remarks/ Balance works if any</t>
  </si>
  <si>
    <t>Capitalization date</t>
  </si>
  <si>
    <t>Approved cost as per investment approval</t>
  </si>
  <si>
    <t>Whether part capitalization or full capitalization</t>
  </si>
  <si>
    <t>NA</t>
  </si>
  <si>
    <t>Yes</t>
  </si>
  <si>
    <t>SR</t>
  </si>
  <si>
    <t>Procurement &amp; Installation of 2 Nos Tower Air Conditioners</t>
  </si>
  <si>
    <t>Old Tower Air Conditioners have served useful life and frequent performance issues were observed. Hence, old Tower Air Conditioners were replaced with New Air Conditioners</t>
  </si>
  <si>
    <t>439/24-25</t>
  </si>
  <si>
    <t>12.06.2024</t>
  </si>
  <si>
    <t>Construction of Backup SLDC in the premises of 220 kV SS Warangal</t>
  </si>
  <si>
    <t>SE</t>
  </si>
  <si>
    <t xml:space="preserve">For Establishing  Backup SLDC </t>
  </si>
  <si>
    <t>21.06.2023</t>
  </si>
  <si>
    <t>CWIP</t>
  </si>
  <si>
    <t>N-24-01HQ-190099080601</t>
  </si>
  <si>
    <t>Note Approval 2081 Dt22.11.22</t>
  </si>
  <si>
    <t>N-24-01HQ-190099080101</t>
  </si>
  <si>
    <t>Nil</t>
  </si>
  <si>
    <t>Full</t>
  </si>
  <si>
    <t>20.03.2024</t>
  </si>
  <si>
    <t>Note Approval 2081 Dt 22.11.22</t>
  </si>
  <si>
    <t>07.06.2024</t>
  </si>
  <si>
    <t>Sl.No</t>
  </si>
  <si>
    <t>Project Code/ Scheme ID                         ( SAP Code)</t>
  </si>
  <si>
    <t>Scope of Work</t>
  </si>
  <si>
    <t>Project          Purpose (SI/SE/SR/GE</t>
  </si>
  <si>
    <t>Project Completion</t>
  </si>
  <si>
    <t>Opening CWIP as on 31.3.25</t>
  </si>
  <si>
    <t>% Capitalization</t>
  </si>
  <si>
    <t xml:space="preserve"> Remarks/Balance works if any</t>
  </si>
  <si>
    <t xml:space="preserve">Construction of building &amp; Providing infrastructure at Backup SLDC </t>
  </si>
  <si>
    <t>SI</t>
  </si>
  <si>
    <t>Work initated in 4th Control Period</t>
  </si>
  <si>
    <t>15.11.23</t>
  </si>
  <si>
    <t>31.3.26</t>
  </si>
  <si>
    <t xml:space="preserve">Nil </t>
  </si>
  <si>
    <t>Under Process</t>
  </si>
  <si>
    <t>1.12.25</t>
  </si>
  <si>
    <t>31.03.26</t>
  </si>
  <si>
    <t xml:space="preserve">Upgradation of existing SCADA system at Main SLDC, Hyderabad &amp; Establishment of SCADA/EMS system as Backup SLDC at Warangal </t>
  </si>
  <si>
    <t>SI &amp; SE</t>
  </si>
  <si>
    <t>Ms No 1644 Dt 02.5.2023</t>
  </si>
  <si>
    <t>02/2023-24</t>
  </si>
  <si>
    <t>HUDCO</t>
  </si>
  <si>
    <t>6.1.25</t>
  </si>
  <si>
    <t>5.9.26</t>
  </si>
  <si>
    <t>Personal Computers</t>
  </si>
  <si>
    <t xml:space="preserve">Will be obtained </t>
  </si>
  <si>
    <t>Furniture for Main SLDC  (Computer Tables, Chairs, etc)</t>
  </si>
  <si>
    <t>Cyber Security</t>
  </si>
  <si>
    <t>Unforseen expenses for EMS/ SCADA (Not Covered under AMC)</t>
  </si>
  <si>
    <t xml:space="preserve"> </t>
  </si>
  <si>
    <t>-</t>
  </si>
  <si>
    <t xml:space="preserve">No </t>
  </si>
  <si>
    <t>NOA issued to M/s L &amp; T on 6.1.2025 and  subsequently contract was entered. As on date approvals of Functional Design Specification
are being provided to M/s L &amp; T for initiating procurement .</t>
  </si>
  <si>
    <t>N-24-01HQ-190099080201</t>
  </si>
  <si>
    <t>Procurement of 2 Nos HP make printers for use in the O/o CE/Telecom/VS</t>
  </si>
  <si>
    <t>Note Approval Dt 06.08.24</t>
  </si>
  <si>
    <t>Replacement of old printers which are beyond repair</t>
  </si>
  <si>
    <t>04.12.2024</t>
  </si>
  <si>
    <t>Capital Expenditure in (2024-25)(in Cr)</t>
  </si>
  <si>
    <t>Work initiated in the 4th control period</t>
  </si>
  <si>
    <t>Work initiated in  4th control period</t>
  </si>
  <si>
    <t>SS-22-07</t>
  </si>
  <si>
    <t>Replacement of old equipment and upgradation of equipment at main &amp; Backup control centers for transmission of Voice &amp; Data to SLDC. New  OLTES are required to install for transmission of data to proposed backup control cnter at warangal &amp; upgradation of NMS</t>
  </si>
  <si>
    <t>Implementation of SAMAST in Telangana</t>
  </si>
  <si>
    <t>Ms No 1406, Dt. 30.05.2022</t>
  </si>
  <si>
    <t>Establishment of New Server room, New UPS room and Temporary Control room</t>
  </si>
  <si>
    <t>Backup SLDC infrastructure</t>
  </si>
  <si>
    <t>Procurement of Laptops</t>
  </si>
  <si>
    <t>01.12.25</t>
  </si>
  <si>
    <t>Actual Expenditure from 1.4.25 to 31.3.26 (Cr)</t>
  </si>
  <si>
    <t>Cumulative  Expenditure upto 31.3.26 (Cr)</t>
  </si>
  <si>
    <t>Loan source (in Cr)</t>
  </si>
  <si>
    <t>Loan Amount (in Cr)</t>
  </si>
  <si>
    <t>1st Half
(Apr-Sept) (Actuals) (in Cr)</t>
  </si>
  <si>
    <t>2nd Half
(Oct-Mar) (Projected) (in Cr)</t>
  </si>
  <si>
    <t>Total 25-26
(Projected) (in Cr)</t>
  </si>
  <si>
    <t>Projected expenditure for
2026-27 (in Cr)</t>
  </si>
  <si>
    <t>01.04.26</t>
  </si>
  <si>
    <t>31.03.27</t>
  </si>
  <si>
    <t>SLDC funds (in Cr)</t>
  </si>
  <si>
    <t>SLDC (Cr)</t>
  </si>
  <si>
    <t>Renovation of existing SLDC control room and  server room,  UPS room, SLDC video conference room and Telecom room</t>
  </si>
  <si>
    <t>Miscellaneous / Unforeseen Expenses (Other than SCADA)</t>
  </si>
  <si>
    <t>Procurement of Personal Computers</t>
  </si>
  <si>
    <t>Out of total project cost of 21.95 Cr, Grant is 12.48 Cr &amp; Entity portion is 9.47 Cr of which SLDC portion is 5.17 Cr &amp; balance 4.3 cr is to be borne by TGTRANSCO. Rs. 1.495 Cr grant was utilized by TGTRANSCO</t>
  </si>
  <si>
    <t>Replacement of old equipment and upgradation of equipment at main &amp; Backup control centers for transmission of Voice &amp; Data to SLDC. New  OLTES are required to install for transmission of data to proposed backup control center at warangal &amp; upgradation of NMS</t>
  </si>
  <si>
    <t>Transmission Corporation of Telangana Limited</t>
  </si>
  <si>
    <t>Work-wise details of Actual Capitalization in FY: 2024-25</t>
  </si>
  <si>
    <t>Project Purpose (SI/SE/ SR/GE)</t>
  </si>
  <si>
    <t>Capitalization upto previous year (n-1) (as per audited financial statements) (in Cr)</t>
  </si>
  <si>
    <t>Procurement &amp;  Installation of 2 Nos Tower Air Conditioners</t>
  </si>
  <si>
    <t>N-20-01HQ-190099080901</t>
  </si>
  <si>
    <t>Establishment REMC at Telangana SLDC</t>
  </si>
  <si>
    <t>For Establishing REMC</t>
  </si>
  <si>
    <t>Note Approval Dt 30.11.2019</t>
  </si>
  <si>
    <t>31.03.2021</t>
  </si>
  <si>
    <t>30.09.2024</t>
  </si>
  <si>
    <t>Work-wise details of Capital Expenditure Proposed for FY: 2025-26</t>
  </si>
  <si>
    <t>Work wise details of Capital Expenditure (Actuals) incurred during the Financial Year 2024-25</t>
  </si>
  <si>
    <t>Grand 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</si>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</sst>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Arial"/>
      <family val="2"/>
    </font>
    <font>
      <sz val="22"/>
      <color theme="1"/>
      <name val="Calibri"/>
      <family val="2"/>
      <scheme val="minor"/>
    </font>
    <font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sz val="16"/>
      <name val="Arial"/>
      <family val="2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name val="Ebrima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18"/>
      <name val="Arial"/>
      <family val="2"/>
    </font>
    <font>
      <sz val="18"/>
      <name val="Calibri"/>
      <family val="2"/>
      <scheme val="minor"/>
    </font>
    <font>
      <b/>
      <sz val="14"/>
      <name val="Ebrima"/>
    </font>
    <font>
      <b/>
      <sz val="1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0" fontId="0" fillId="2" borderId="0" xfId="0" applyFill="1"/>
    <xf numFmtId="0" fontId="15" fillId="0" borderId="1" xfId="0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5" xfId="0" applyFont="1" applyBorder="1" applyAlignment="1">
      <alignment horizontal="center" vertical="center" wrapText="1"/>
    </xf>
    <xf numFmtId="0" fontId="12" fillId="0" borderId="0" xfId="0" applyFont="1"/>
    <xf numFmtId="0" fontId="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4" fontId="18" fillId="2" borderId="5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/>
    </xf>
    <xf numFmtId="4" fontId="18" fillId="2" borderId="8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4" fontId="18" fillId="0" borderId="5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165" fontId="14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16" fillId="2" borderId="1" xfId="0" applyNumberFormat="1" applyFont="1" applyFill="1" applyBorder="1" applyAlignment="1">
      <alignment horizontal="center" vertical="center"/>
    </xf>
    <xf numFmtId="0" fontId="14" fillId="0" borderId="0" xfId="0" applyFont="1"/>
    <xf numFmtId="0" fontId="15" fillId="0" borderId="1" xfId="0" applyFont="1" applyBorder="1"/>
    <xf numFmtId="2" fontId="15" fillId="0" borderId="1" xfId="0" applyNumberFormat="1" applyFont="1" applyBorder="1"/>
    <xf numFmtId="4" fontId="4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"/>
  <sheetViews>
    <sheetView view="pageBreakPreview" topLeftCell="A7" zoomScale="50" zoomScaleNormal="25" zoomScaleSheetLayoutView="50" workbookViewId="0">
      <selection activeCell="A10" sqref="A10:C10"/>
    </sheetView>
  </sheetViews>
  <sheetFormatPr defaultRowHeight="15.75" x14ac:dyDescent="0.25"/>
  <cols>
    <col min="1" max="1" width="6.42578125" style="1" bestFit="1" customWidth="1"/>
    <col min="2" max="2" width="22.42578125" style="1" customWidth="1"/>
    <col min="3" max="3" width="40" style="1" customWidth="1"/>
    <col min="4" max="4" width="36.28515625" style="1" customWidth="1"/>
    <col min="5" max="5" width="30" style="1" customWidth="1"/>
    <col min="6" max="6" width="11.28515625" style="1" customWidth="1"/>
    <col min="7" max="7" width="18.140625" style="1" customWidth="1"/>
    <col min="8" max="8" width="10.140625" style="1" customWidth="1"/>
    <col min="9" max="9" width="14.42578125" style="1" customWidth="1"/>
    <col min="10" max="10" width="10.85546875" style="1" customWidth="1"/>
    <col min="11" max="11" width="12.5703125" style="1" hidden="1" customWidth="1"/>
    <col min="12" max="14" width="0" style="1" hidden="1" customWidth="1"/>
    <col min="15" max="15" width="17.42578125" style="1" customWidth="1"/>
    <col min="16" max="16" width="21.140625" style="1" customWidth="1"/>
    <col min="17" max="17" width="19.140625" style="1" customWidth="1"/>
    <col min="18" max="18" width="10.85546875" style="1" customWidth="1"/>
    <col min="19" max="19" width="12.5703125" style="1" customWidth="1"/>
    <col min="20" max="21" width="9.140625" style="1"/>
    <col min="22" max="22" width="10.140625" style="1" customWidth="1"/>
    <col min="23" max="16384" width="9.140625" style="1"/>
  </cols>
  <sheetData>
    <row r="1" spans="1:27" ht="41.25" customHeight="1" x14ac:dyDescent="0.4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10"/>
      <c r="X1" s="10"/>
      <c r="Y1" s="10"/>
      <c r="Z1" s="10"/>
      <c r="AA1" s="10"/>
    </row>
    <row r="2" spans="1:27" ht="41.25" customHeight="1" x14ac:dyDescent="0.4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10"/>
      <c r="X2" s="10"/>
      <c r="Y2" s="10"/>
      <c r="Z2" s="10"/>
      <c r="AA2" s="10"/>
    </row>
    <row r="3" spans="1:27" ht="41.25" customHeight="1" x14ac:dyDescent="0.4">
      <c r="A3" s="72" t="s">
        <v>169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10"/>
      <c r="X3" s="10"/>
      <c r="Y3" s="10"/>
      <c r="Z3" s="10"/>
      <c r="AA3" s="10"/>
    </row>
    <row r="5" spans="1:27" s="2" customFormat="1" ht="94.5" customHeight="1" x14ac:dyDescent="0.25">
      <c r="A5" s="73" t="s">
        <v>3</v>
      </c>
      <c r="B5" s="73" t="s">
        <v>65</v>
      </c>
      <c r="C5" s="73" t="s">
        <v>31</v>
      </c>
      <c r="D5" s="73" t="s">
        <v>32</v>
      </c>
      <c r="E5" s="73" t="s">
        <v>8</v>
      </c>
      <c r="F5" s="73" t="s">
        <v>9</v>
      </c>
      <c r="G5" s="73" t="s">
        <v>33</v>
      </c>
      <c r="H5" s="73" t="s">
        <v>34</v>
      </c>
      <c r="I5" s="73" t="s">
        <v>35</v>
      </c>
      <c r="J5" s="73" t="s">
        <v>36</v>
      </c>
      <c r="K5" s="73" t="s">
        <v>37</v>
      </c>
      <c r="L5" s="73"/>
      <c r="M5" s="73"/>
      <c r="N5" s="73"/>
      <c r="O5" s="73" t="s">
        <v>41</v>
      </c>
      <c r="P5" s="73" t="s">
        <v>42</v>
      </c>
      <c r="Q5" s="73" t="s">
        <v>43</v>
      </c>
      <c r="R5" s="77" t="s">
        <v>44</v>
      </c>
      <c r="S5" s="73" t="s">
        <v>45</v>
      </c>
      <c r="T5" s="73" t="s">
        <v>66</v>
      </c>
      <c r="U5" s="73" t="s">
        <v>46</v>
      </c>
      <c r="V5" s="73" t="s">
        <v>67</v>
      </c>
    </row>
    <row r="6" spans="1:27" s="2" customFormat="1" ht="75.75" customHeight="1" x14ac:dyDescent="0.25">
      <c r="A6" s="73"/>
      <c r="B6" s="73"/>
      <c r="C6" s="73"/>
      <c r="D6" s="73"/>
      <c r="E6" s="73"/>
      <c r="F6" s="73"/>
      <c r="G6" s="73"/>
      <c r="H6" s="73"/>
      <c r="I6" s="73"/>
      <c r="J6" s="73"/>
      <c r="K6" s="20" t="s">
        <v>38</v>
      </c>
      <c r="L6" s="20" t="s">
        <v>39</v>
      </c>
      <c r="M6" s="20" t="s">
        <v>22</v>
      </c>
      <c r="N6" s="20" t="s">
        <v>40</v>
      </c>
      <c r="O6" s="73"/>
      <c r="P6" s="73"/>
      <c r="Q6" s="73"/>
      <c r="R6" s="77"/>
      <c r="S6" s="73"/>
      <c r="T6" s="73"/>
      <c r="U6" s="73"/>
      <c r="V6" s="73"/>
    </row>
    <row r="7" spans="1:27" ht="245.25" customHeight="1" x14ac:dyDescent="0.25">
      <c r="A7" s="13">
        <v>1</v>
      </c>
      <c r="B7" s="11" t="s">
        <v>85</v>
      </c>
      <c r="C7" s="18" t="s">
        <v>74</v>
      </c>
      <c r="D7" s="18" t="s">
        <v>74</v>
      </c>
      <c r="E7" s="19" t="s">
        <v>75</v>
      </c>
      <c r="F7" s="14" t="s">
        <v>73</v>
      </c>
      <c r="G7" s="11" t="s">
        <v>76</v>
      </c>
      <c r="H7" s="14" t="s">
        <v>71</v>
      </c>
      <c r="I7" s="14" t="s">
        <v>71</v>
      </c>
      <c r="J7" s="14">
        <v>3.3399999999999999E-2</v>
      </c>
      <c r="K7" s="14" t="s">
        <v>72</v>
      </c>
      <c r="L7" s="14" t="s">
        <v>71</v>
      </c>
      <c r="M7" s="14" t="s">
        <v>71</v>
      </c>
      <c r="N7" s="14" t="s">
        <v>71</v>
      </c>
      <c r="O7" s="15" t="s">
        <v>77</v>
      </c>
      <c r="P7" s="15" t="s">
        <v>77</v>
      </c>
      <c r="Q7" s="15" t="s">
        <v>77</v>
      </c>
      <c r="R7" s="14">
        <v>0</v>
      </c>
      <c r="S7" s="14">
        <v>3.3399999999999999E-2</v>
      </c>
      <c r="T7" s="14">
        <v>3.3399999999999999E-2</v>
      </c>
      <c r="U7" s="14">
        <v>100</v>
      </c>
      <c r="V7" s="15"/>
    </row>
    <row r="8" spans="1:27" ht="121.5" customHeight="1" x14ac:dyDescent="0.25">
      <c r="A8" s="16">
        <v>2</v>
      </c>
      <c r="B8" s="11" t="s">
        <v>83</v>
      </c>
      <c r="C8" s="18" t="s">
        <v>78</v>
      </c>
      <c r="D8" s="18" t="s">
        <v>78</v>
      </c>
      <c r="E8" s="19" t="s">
        <v>80</v>
      </c>
      <c r="F8" s="14" t="s">
        <v>79</v>
      </c>
      <c r="G8" s="11" t="s">
        <v>89</v>
      </c>
      <c r="H8" s="14" t="s">
        <v>71</v>
      </c>
      <c r="I8" s="11" t="s">
        <v>130</v>
      </c>
      <c r="J8" s="14">
        <v>9.3119999999999994</v>
      </c>
      <c r="K8" s="14" t="s">
        <v>72</v>
      </c>
      <c r="L8" s="14" t="s">
        <v>71</v>
      </c>
      <c r="M8" s="14" t="s">
        <v>71</v>
      </c>
      <c r="N8" s="14" t="s">
        <v>71</v>
      </c>
      <c r="O8" s="15" t="s">
        <v>81</v>
      </c>
      <c r="P8" s="15" t="s">
        <v>82</v>
      </c>
      <c r="Q8" s="15" t="s">
        <v>82</v>
      </c>
      <c r="R8" s="14">
        <v>0</v>
      </c>
      <c r="S8" s="14">
        <v>1.7230000000000001</v>
      </c>
      <c r="T8" s="14">
        <v>1.7230000000000001</v>
      </c>
      <c r="U8" s="14">
        <v>0</v>
      </c>
      <c r="V8" s="15"/>
    </row>
    <row r="9" spans="1:27" ht="95.25" customHeight="1" x14ac:dyDescent="0.25">
      <c r="A9" s="16">
        <v>3</v>
      </c>
      <c r="B9" s="11" t="s">
        <v>124</v>
      </c>
      <c r="C9" s="18" t="s">
        <v>125</v>
      </c>
      <c r="D9" s="18" t="s">
        <v>125</v>
      </c>
      <c r="E9" s="19" t="s">
        <v>127</v>
      </c>
      <c r="F9" s="14" t="s">
        <v>73</v>
      </c>
      <c r="G9" s="11" t="s">
        <v>126</v>
      </c>
      <c r="H9" s="14" t="s">
        <v>71</v>
      </c>
      <c r="I9" s="14" t="s">
        <v>71</v>
      </c>
      <c r="J9" s="17">
        <v>3.3800000000000002E-3</v>
      </c>
      <c r="K9" s="14" t="s">
        <v>72</v>
      </c>
      <c r="L9" s="14" t="s">
        <v>71</v>
      </c>
      <c r="M9" s="14" t="s">
        <v>71</v>
      </c>
      <c r="N9" s="14" t="s">
        <v>71</v>
      </c>
      <c r="O9" s="15" t="s">
        <v>128</v>
      </c>
      <c r="P9" s="15" t="s">
        <v>128</v>
      </c>
      <c r="Q9" s="15" t="s">
        <v>128</v>
      </c>
      <c r="R9" s="14">
        <v>0</v>
      </c>
      <c r="S9" s="14">
        <v>3.3999999999999998E-3</v>
      </c>
      <c r="T9" s="14">
        <v>3.3999999999999998E-3</v>
      </c>
      <c r="U9" s="14">
        <v>0</v>
      </c>
      <c r="V9" s="15"/>
    </row>
    <row r="10" spans="1:27" ht="30.75" customHeight="1" x14ac:dyDescent="0.35">
      <c r="A10" s="74" t="s">
        <v>170</v>
      </c>
      <c r="B10" s="75"/>
      <c r="C10" s="76"/>
      <c r="D10" s="63"/>
      <c r="E10" s="63"/>
      <c r="F10" s="63"/>
      <c r="G10" s="63"/>
      <c r="H10" s="63"/>
      <c r="I10" s="63"/>
      <c r="J10" s="64">
        <f>SUM(J7:J9)</f>
        <v>9.3487799999999996</v>
      </c>
      <c r="K10" s="65"/>
      <c r="L10" s="65"/>
      <c r="M10" s="65"/>
      <c r="N10" s="65"/>
      <c r="O10" s="65"/>
      <c r="P10" s="65"/>
      <c r="Q10" s="65"/>
      <c r="R10" s="64">
        <f>SUM(R7:R9)</f>
        <v>0</v>
      </c>
      <c r="S10" s="64">
        <f>SUM(S7:S9)</f>
        <v>1.7598000000000003</v>
      </c>
      <c r="T10" s="64">
        <f>SUM(T7:T9)</f>
        <v>1.7598000000000003</v>
      </c>
      <c r="U10" s="65"/>
      <c r="V10" s="63"/>
    </row>
  </sheetData>
  <mergeCells count="23">
    <mergeCell ref="A10:C10"/>
    <mergeCell ref="H5:H6"/>
    <mergeCell ref="I5:I6"/>
    <mergeCell ref="T5:T6"/>
    <mergeCell ref="V5:V6"/>
    <mergeCell ref="U5:U6"/>
    <mergeCell ref="O5:O6"/>
    <mergeCell ref="P5:P6"/>
    <mergeCell ref="Q5:Q6"/>
    <mergeCell ref="R5:R6"/>
    <mergeCell ref="A1:V1"/>
    <mergeCell ref="A3:V3"/>
    <mergeCell ref="A2:V2"/>
    <mergeCell ref="S5:S6"/>
    <mergeCell ref="J5:J6"/>
    <mergeCell ref="K5:N5"/>
    <mergeCell ref="A5:A6"/>
    <mergeCell ref="B5:B6"/>
    <mergeCell ref="C5:C6"/>
    <mergeCell ref="D5:D6"/>
    <mergeCell ref="E5:E6"/>
    <mergeCell ref="F5:F6"/>
    <mergeCell ref="G5:G6"/>
  </mergeCells>
  <pageMargins left="0.70866141732283472" right="0.70866141732283472" top="0.55118110236220474" bottom="0.55118110236220474" header="0.31496062992125984" footer="0.31496062992125984"/>
  <pageSetup paperSize="8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E14"/>
  <sheetViews>
    <sheetView view="pageBreakPreview" topLeftCell="A8" zoomScale="25" zoomScaleNormal="30" zoomScaleSheetLayoutView="25" workbookViewId="0">
      <selection activeCell="M10" sqref="M10"/>
    </sheetView>
  </sheetViews>
  <sheetFormatPr defaultRowHeight="15.75" x14ac:dyDescent="0.25"/>
  <cols>
    <col min="1" max="2" width="9.140625" style="1"/>
    <col min="3" max="3" width="30.7109375" style="1" customWidth="1"/>
    <col min="4" max="4" width="32.85546875" style="1" customWidth="1"/>
    <col min="5" max="5" width="27" style="1" customWidth="1"/>
    <col min="6" max="6" width="30" style="1" customWidth="1"/>
    <col min="7" max="7" width="9.140625" style="1" customWidth="1"/>
    <col min="8" max="8" width="19.28515625" style="1" customWidth="1"/>
    <col min="9" max="9" width="10" style="1" hidden="1" customWidth="1"/>
    <col min="10" max="10" width="19.140625" style="1" customWidth="1"/>
    <col min="11" max="11" width="20.42578125" style="1" customWidth="1"/>
    <col min="12" max="12" width="19.42578125" style="1" customWidth="1"/>
    <col min="13" max="14" width="20.85546875" style="1" customWidth="1"/>
    <col min="15" max="15" width="19.85546875" style="1" bestFit="1" customWidth="1"/>
    <col min="16" max="16" width="15" style="1" customWidth="1"/>
    <col min="17" max="20" width="0" style="1" hidden="1" customWidth="1"/>
    <col min="21" max="21" width="21.7109375" style="1" customWidth="1"/>
    <col min="22" max="22" width="14.140625" style="1" customWidth="1"/>
    <col min="23" max="23" width="15.28515625" style="1" customWidth="1"/>
    <col min="24" max="24" width="14.5703125" style="1" customWidth="1"/>
    <col min="25" max="27" width="7.7109375" style="1" customWidth="1"/>
    <col min="28" max="28" width="4.5703125" style="1" customWidth="1"/>
    <col min="29" max="29" width="24" style="1" customWidth="1"/>
    <col min="30" max="30" width="24.7109375" style="1" customWidth="1"/>
    <col min="31" max="31" width="15.42578125" style="1" customWidth="1"/>
    <col min="32" max="16384" width="9.140625" style="1"/>
  </cols>
  <sheetData>
    <row r="1" spans="1:31" hidden="1" x14ac:dyDescent="0.25"/>
    <row r="2" spans="1:31" ht="26.25" x14ac:dyDescent="0.4">
      <c r="A2" s="72" t="s">
        <v>157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</row>
    <row r="3" spans="1:31" ht="26.25" x14ac:dyDescent="0.4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</row>
    <row r="4" spans="1:31" ht="26.25" x14ac:dyDescent="0.4">
      <c r="A4" s="72" t="s">
        <v>158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</row>
    <row r="6" spans="1:31" ht="18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79" t="s">
        <v>51</v>
      </c>
      <c r="L6" s="79"/>
      <c r="M6" s="79"/>
      <c r="N6" s="79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59.25" customHeight="1" x14ac:dyDescent="0.25">
      <c r="A7" s="78" t="s">
        <v>3</v>
      </c>
      <c r="B7" s="78" t="s">
        <v>47</v>
      </c>
      <c r="C7" s="78" t="s">
        <v>48</v>
      </c>
      <c r="D7" s="78" t="s">
        <v>49</v>
      </c>
      <c r="E7" s="78" t="s">
        <v>32</v>
      </c>
      <c r="F7" s="78" t="s">
        <v>8</v>
      </c>
      <c r="G7" s="78" t="s">
        <v>159</v>
      </c>
      <c r="H7" s="78" t="s">
        <v>33</v>
      </c>
      <c r="I7" s="78" t="s">
        <v>34</v>
      </c>
      <c r="J7" s="78" t="s">
        <v>50</v>
      </c>
      <c r="K7" s="78" t="s">
        <v>52</v>
      </c>
      <c r="L7" s="78"/>
      <c r="M7" s="78" t="s">
        <v>53</v>
      </c>
      <c r="N7" s="78"/>
      <c r="O7" s="89" t="s">
        <v>68</v>
      </c>
      <c r="P7" s="89" t="s">
        <v>69</v>
      </c>
      <c r="Q7" s="78" t="s">
        <v>37</v>
      </c>
      <c r="R7" s="78"/>
      <c r="S7" s="78"/>
      <c r="T7" s="78"/>
      <c r="U7" s="78" t="s">
        <v>160</v>
      </c>
      <c r="V7" s="78" t="s">
        <v>129</v>
      </c>
      <c r="W7" s="78" t="s">
        <v>56</v>
      </c>
      <c r="X7" s="78" t="s">
        <v>70</v>
      </c>
      <c r="Y7" s="78" t="s">
        <v>57</v>
      </c>
      <c r="Z7" s="78"/>
      <c r="AA7" s="78"/>
      <c r="AB7" s="78"/>
      <c r="AC7" s="78" t="s">
        <v>62</v>
      </c>
      <c r="AD7" s="78" t="s">
        <v>63</v>
      </c>
      <c r="AE7" s="78" t="s">
        <v>64</v>
      </c>
    </row>
    <row r="8" spans="1:31" ht="134.25" customHeight="1" x14ac:dyDescent="0.25">
      <c r="A8" s="78"/>
      <c r="B8" s="78"/>
      <c r="C8" s="78"/>
      <c r="D8" s="78"/>
      <c r="E8" s="78"/>
      <c r="F8" s="78"/>
      <c r="G8" s="78"/>
      <c r="H8" s="78"/>
      <c r="I8" s="78"/>
      <c r="J8" s="78"/>
      <c r="K8" s="11" t="s">
        <v>54</v>
      </c>
      <c r="L8" s="11" t="s">
        <v>55</v>
      </c>
      <c r="M8" s="11" t="s">
        <v>54</v>
      </c>
      <c r="N8" s="11" t="s">
        <v>55</v>
      </c>
      <c r="O8" s="90"/>
      <c r="P8" s="90"/>
      <c r="Q8" s="11" t="s">
        <v>38</v>
      </c>
      <c r="R8" s="11" t="s">
        <v>39</v>
      </c>
      <c r="S8" s="11" t="s">
        <v>22</v>
      </c>
      <c r="T8" s="11" t="s">
        <v>40</v>
      </c>
      <c r="U8" s="78"/>
      <c r="V8" s="78"/>
      <c r="W8" s="78"/>
      <c r="X8" s="78"/>
      <c r="Y8" s="11" t="s">
        <v>58</v>
      </c>
      <c r="Z8" s="11" t="s">
        <v>59</v>
      </c>
      <c r="AA8" s="11" t="s">
        <v>60</v>
      </c>
      <c r="AB8" s="11" t="s">
        <v>61</v>
      </c>
      <c r="AC8" s="78"/>
      <c r="AD8" s="78"/>
      <c r="AE8" s="78"/>
    </row>
    <row r="9" spans="1:31" ht="408.75" customHeight="1" x14ac:dyDescent="0.25">
      <c r="A9" s="21">
        <v>1</v>
      </c>
      <c r="B9" s="22" t="s">
        <v>71</v>
      </c>
      <c r="C9" s="25" t="s">
        <v>85</v>
      </c>
      <c r="D9" s="26" t="s">
        <v>74</v>
      </c>
      <c r="E9" s="26" t="s">
        <v>161</v>
      </c>
      <c r="F9" s="25" t="s">
        <v>75</v>
      </c>
      <c r="G9" s="21" t="s">
        <v>73</v>
      </c>
      <c r="H9" s="23" t="s">
        <v>76</v>
      </c>
      <c r="I9" s="22" t="s">
        <v>71</v>
      </c>
      <c r="J9" s="22" t="s">
        <v>71</v>
      </c>
      <c r="K9" s="22" t="s">
        <v>90</v>
      </c>
      <c r="L9" s="22" t="s">
        <v>90</v>
      </c>
      <c r="M9" s="22" t="s">
        <v>77</v>
      </c>
      <c r="N9" s="22" t="s">
        <v>77</v>
      </c>
      <c r="O9" s="21" t="s">
        <v>77</v>
      </c>
      <c r="P9" s="22" t="s">
        <v>71</v>
      </c>
      <c r="Q9" s="22" t="s">
        <v>72</v>
      </c>
      <c r="R9" s="22" t="s">
        <v>71</v>
      </c>
      <c r="S9" s="22" t="s">
        <v>71</v>
      </c>
      <c r="T9" s="22" t="s">
        <v>71</v>
      </c>
      <c r="U9" s="22">
        <v>0</v>
      </c>
      <c r="V9" s="22">
        <v>3.3399999999999999E-2</v>
      </c>
      <c r="W9" s="22">
        <v>3.3399999999999999E-2</v>
      </c>
      <c r="X9" s="22" t="s">
        <v>87</v>
      </c>
      <c r="Y9" s="86" t="s">
        <v>71</v>
      </c>
      <c r="Z9" s="87"/>
      <c r="AA9" s="87"/>
      <c r="AB9" s="88"/>
      <c r="AC9" s="22">
        <v>2025000231</v>
      </c>
      <c r="AD9" s="22">
        <v>2025000714</v>
      </c>
      <c r="AE9" s="22" t="s">
        <v>71</v>
      </c>
    </row>
    <row r="10" spans="1:31" ht="167.25" customHeight="1" x14ac:dyDescent="0.25">
      <c r="A10" s="21">
        <v>2</v>
      </c>
      <c r="B10" s="22" t="s">
        <v>71</v>
      </c>
      <c r="C10" s="25" t="s">
        <v>83</v>
      </c>
      <c r="D10" s="26" t="s">
        <v>78</v>
      </c>
      <c r="E10" s="26" t="s">
        <v>78</v>
      </c>
      <c r="F10" s="25" t="s">
        <v>80</v>
      </c>
      <c r="G10" s="21" t="s">
        <v>79</v>
      </c>
      <c r="H10" s="23" t="s">
        <v>84</v>
      </c>
      <c r="I10" s="22" t="s">
        <v>71</v>
      </c>
      <c r="J10" s="24" t="s">
        <v>131</v>
      </c>
      <c r="K10" s="22" t="s">
        <v>81</v>
      </c>
      <c r="L10" s="22" t="s">
        <v>81</v>
      </c>
      <c r="M10" s="22" t="s">
        <v>88</v>
      </c>
      <c r="N10" s="22" t="s">
        <v>82</v>
      </c>
      <c r="O10" s="22" t="s">
        <v>71</v>
      </c>
      <c r="P10" s="22" t="s">
        <v>71</v>
      </c>
      <c r="Q10" s="22" t="s">
        <v>72</v>
      </c>
      <c r="R10" s="22" t="s">
        <v>71</v>
      </c>
      <c r="S10" s="22" t="s">
        <v>71</v>
      </c>
      <c r="T10" s="22" t="s">
        <v>71</v>
      </c>
      <c r="U10" s="22">
        <v>0</v>
      </c>
      <c r="V10" s="22">
        <v>1.7230000000000001</v>
      </c>
      <c r="W10" s="22">
        <v>1.7230000000000001</v>
      </c>
      <c r="X10" s="22" t="s">
        <v>86</v>
      </c>
      <c r="Y10" s="86" t="s">
        <v>71</v>
      </c>
      <c r="Z10" s="87"/>
      <c r="AA10" s="87"/>
      <c r="AB10" s="88"/>
      <c r="AC10" s="22" t="s">
        <v>71</v>
      </c>
      <c r="AD10" s="22" t="s">
        <v>71</v>
      </c>
      <c r="AE10" s="22" t="s">
        <v>71</v>
      </c>
    </row>
    <row r="11" spans="1:31" ht="201" customHeight="1" x14ac:dyDescent="0.25">
      <c r="A11" s="21">
        <v>3</v>
      </c>
      <c r="B11" s="22" t="s">
        <v>71</v>
      </c>
      <c r="C11" s="25" t="s">
        <v>124</v>
      </c>
      <c r="D11" s="26" t="s">
        <v>125</v>
      </c>
      <c r="E11" s="26" t="s">
        <v>125</v>
      </c>
      <c r="F11" s="25" t="s">
        <v>127</v>
      </c>
      <c r="G11" s="21" t="s">
        <v>73</v>
      </c>
      <c r="H11" s="23" t="s">
        <v>126</v>
      </c>
      <c r="I11" s="22" t="s">
        <v>71</v>
      </c>
      <c r="J11" s="22" t="s">
        <v>71</v>
      </c>
      <c r="K11" s="22" t="s">
        <v>128</v>
      </c>
      <c r="L11" s="22" t="s">
        <v>128</v>
      </c>
      <c r="M11" s="22" t="s">
        <v>128</v>
      </c>
      <c r="N11" s="22" t="s">
        <v>128</v>
      </c>
      <c r="O11" s="22" t="s">
        <v>128</v>
      </c>
      <c r="P11" s="22" t="s">
        <v>71</v>
      </c>
      <c r="Q11" s="22" t="s">
        <v>72</v>
      </c>
      <c r="R11" s="22" t="s">
        <v>71</v>
      </c>
      <c r="S11" s="22" t="s">
        <v>71</v>
      </c>
      <c r="T11" s="22" t="s">
        <v>71</v>
      </c>
      <c r="U11" s="22">
        <v>0</v>
      </c>
      <c r="V11" s="22">
        <v>3.3800000000000002E-3</v>
      </c>
      <c r="W11" s="22">
        <v>3.3800000000000002E-3</v>
      </c>
      <c r="X11" s="22" t="s">
        <v>86</v>
      </c>
      <c r="Y11" s="86" t="s">
        <v>71</v>
      </c>
      <c r="Z11" s="87"/>
      <c r="AA11" s="87"/>
      <c r="AB11" s="88"/>
      <c r="AC11" s="22">
        <v>2025000250</v>
      </c>
      <c r="AD11" s="22">
        <v>2025000715</v>
      </c>
      <c r="AE11" s="22" t="s">
        <v>71</v>
      </c>
    </row>
    <row r="12" spans="1:31" ht="156.75" customHeight="1" x14ac:dyDescent="0.25">
      <c r="A12" s="21">
        <v>4</v>
      </c>
      <c r="B12" s="22" t="s">
        <v>71</v>
      </c>
      <c r="C12" s="25" t="s">
        <v>162</v>
      </c>
      <c r="D12" s="26" t="s">
        <v>163</v>
      </c>
      <c r="E12" s="26" t="s">
        <v>163</v>
      </c>
      <c r="F12" s="25" t="s">
        <v>164</v>
      </c>
      <c r="G12" s="21" t="s">
        <v>79</v>
      </c>
      <c r="H12" s="23" t="s">
        <v>165</v>
      </c>
      <c r="I12" s="22" t="s">
        <v>71</v>
      </c>
      <c r="J12" s="22" t="s">
        <v>71</v>
      </c>
      <c r="K12" s="22" t="s">
        <v>166</v>
      </c>
      <c r="L12" s="22" t="s">
        <v>166</v>
      </c>
      <c r="M12" s="22" t="s">
        <v>167</v>
      </c>
      <c r="N12" s="22" t="s">
        <v>167</v>
      </c>
      <c r="O12" s="21" t="s">
        <v>167</v>
      </c>
      <c r="P12" s="22" t="s">
        <v>71</v>
      </c>
      <c r="Q12" s="22" t="s">
        <v>71</v>
      </c>
      <c r="R12" s="22" t="s">
        <v>71</v>
      </c>
      <c r="S12" s="22" t="s">
        <v>71</v>
      </c>
      <c r="T12" s="22" t="s">
        <v>72</v>
      </c>
      <c r="U12" s="22">
        <v>8.18</v>
      </c>
      <c r="V12" s="22">
        <v>0.17</v>
      </c>
      <c r="W12" s="22">
        <v>0.17</v>
      </c>
      <c r="X12" s="22" t="s">
        <v>87</v>
      </c>
      <c r="Y12" s="86" t="s">
        <v>71</v>
      </c>
      <c r="Z12" s="87"/>
      <c r="AA12" s="87"/>
      <c r="AB12" s="88"/>
      <c r="AC12" s="22">
        <v>2023001574</v>
      </c>
      <c r="AD12" s="22">
        <v>2024000034</v>
      </c>
      <c r="AE12" s="22" t="s">
        <v>71</v>
      </c>
    </row>
    <row r="13" spans="1:31" ht="50.25" customHeight="1" x14ac:dyDescent="0.25">
      <c r="A13" s="83" t="s">
        <v>170</v>
      </c>
      <c r="B13" s="84"/>
      <c r="C13" s="84"/>
      <c r="D13" s="84"/>
      <c r="E13" s="85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4">
        <f>SUM(U9:U12)</f>
        <v>8.18</v>
      </c>
      <c r="V13" s="64">
        <f>SUM(V9:V12)</f>
        <v>1.9297800000000001</v>
      </c>
      <c r="W13" s="64">
        <f>SUM(W9:W12)</f>
        <v>1.9297800000000001</v>
      </c>
      <c r="X13" s="63"/>
      <c r="Y13" s="80"/>
      <c r="Z13" s="81"/>
      <c r="AA13" s="81"/>
      <c r="AB13" s="82"/>
      <c r="AC13" s="63"/>
      <c r="AD13" s="63"/>
      <c r="AE13" s="63"/>
    </row>
    <row r="14" spans="1:31" ht="49.5" customHeight="1" x14ac:dyDescent="0.25"/>
  </sheetData>
  <mergeCells count="33">
    <mergeCell ref="U7:U8"/>
    <mergeCell ref="K7:L7"/>
    <mergeCell ref="Y13:AB13"/>
    <mergeCell ref="A13:E13"/>
    <mergeCell ref="AE7:AE8"/>
    <mergeCell ref="Y9:AB9"/>
    <mergeCell ref="Y10:AB10"/>
    <mergeCell ref="Y11:AB11"/>
    <mergeCell ref="Y12:AB12"/>
    <mergeCell ref="W7:W8"/>
    <mergeCell ref="X7:X8"/>
    <mergeCell ref="Y7:AB7"/>
    <mergeCell ref="AC7:AC8"/>
    <mergeCell ref="AD7:AD8"/>
    <mergeCell ref="O7:O8"/>
    <mergeCell ref="P7:P8"/>
    <mergeCell ref="Q7:T7"/>
    <mergeCell ref="M7:N7"/>
    <mergeCell ref="V7:V8"/>
    <mergeCell ref="A2:AE2"/>
    <mergeCell ref="A3:AE3"/>
    <mergeCell ref="A4:AE4"/>
    <mergeCell ref="K6:N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</mergeCells>
  <pageMargins left="0.70866141732283472" right="0.70866141732283472" top="0.74803149606299213" bottom="0.74803149606299213" header="0.31496062992125984" footer="0.31496062992125984"/>
  <pageSetup paperSize="8" scale="41" fitToHeight="0" orientation="landscape" r:id="rId1"/>
  <headerFooter>
    <oddFooter>&amp;C46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A22"/>
  <sheetViews>
    <sheetView view="pageBreakPreview" topLeftCell="A9" zoomScale="40" zoomScaleNormal="30" zoomScaleSheetLayoutView="40" workbookViewId="0">
      <selection activeCell="A18" sqref="A18:C18"/>
    </sheetView>
  </sheetViews>
  <sheetFormatPr defaultRowHeight="15" x14ac:dyDescent="0.25"/>
  <cols>
    <col min="2" max="2" width="13" customWidth="1"/>
    <col min="3" max="3" width="40.28515625" customWidth="1"/>
    <col min="4" max="4" width="12.140625" customWidth="1"/>
    <col min="5" max="5" width="15.42578125" customWidth="1"/>
    <col min="6" max="6" width="18.5703125" customWidth="1"/>
    <col min="7" max="7" width="13.85546875" hidden="1" customWidth="1"/>
    <col min="8" max="8" width="15.85546875" customWidth="1"/>
    <col min="9" max="9" width="14.85546875" customWidth="1"/>
    <col min="10" max="10" width="17.42578125" hidden="1" customWidth="1"/>
    <col min="11" max="11" width="13.5703125" hidden="1" customWidth="1"/>
    <col min="12" max="12" width="13.140625" hidden="1" customWidth="1"/>
    <col min="13" max="13" width="14.7109375" hidden="1" customWidth="1"/>
    <col min="14" max="14" width="16.5703125" bestFit="1" customWidth="1"/>
    <col min="15" max="15" width="17.42578125" customWidth="1"/>
    <col min="16" max="16" width="14.140625" customWidth="1"/>
    <col min="17" max="19" width="18" customWidth="1"/>
    <col min="20" max="20" width="12.5703125" customWidth="1"/>
    <col min="21" max="21" width="17.7109375" customWidth="1"/>
  </cols>
  <sheetData>
    <row r="1" spans="1:27" ht="36" customHeight="1" x14ac:dyDescent="0.4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10"/>
      <c r="W1" s="10"/>
      <c r="X1" s="10"/>
      <c r="Y1" s="10"/>
      <c r="Z1" s="10"/>
      <c r="AA1" s="10"/>
    </row>
    <row r="2" spans="1:27" ht="36" customHeight="1" x14ac:dyDescent="0.4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10"/>
      <c r="W2" s="10"/>
      <c r="X2" s="10"/>
      <c r="Y2" s="10"/>
      <c r="Z2" s="10"/>
      <c r="AA2" s="10"/>
    </row>
    <row r="3" spans="1:27" ht="36" customHeight="1" x14ac:dyDescent="0.45">
      <c r="A3" s="93" t="s">
        <v>168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</row>
    <row r="4" spans="1:27" ht="18.75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7" ht="21" x14ac:dyDescent="0.25">
      <c r="A5" s="91" t="s">
        <v>91</v>
      </c>
      <c r="B5" s="94" t="s">
        <v>92</v>
      </c>
      <c r="C5" s="91" t="s">
        <v>31</v>
      </c>
      <c r="D5" s="91" t="s">
        <v>93</v>
      </c>
      <c r="E5" s="94" t="s">
        <v>94</v>
      </c>
      <c r="F5" s="91" t="s">
        <v>33</v>
      </c>
      <c r="G5" s="91" t="s">
        <v>34</v>
      </c>
      <c r="H5" s="91" t="s">
        <v>50</v>
      </c>
      <c r="I5" s="91" t="s">
        <v>36</v>
      </c>
      <c r="J5" s="95" t="s">
        <v>37</v>
      </c>
      <c r="K5" s="95"/>
      <c r="L5" s="95"/>
      <c r="M5" s="95"/>
      <c r="N5" s="91" t="s">
        <v>41</v>
      </c>
      <c r="O5" s="91" t="s">
        <v>95</v>
      </c>
      <c r="P5" s="91" t="s">
        <v>43</v>
      </c>
      <c r="Q5" s="91" t="s">
        <v>96</v>
      </c>
      <c r="R5" s="91" t="s">
        <v>140</v>
      </c>
      <c r="S5" s="91" t="s">
        <v>141</v>
      </c>
      <c r="T5" s="91" t="s">
        <v>97</v>
      </c>
      <c r="U5" s="91" t="s">
        <v>98</v>
      </c>
    </row>
    <row r="6" spans="1:27" ht="97.5" customHeight="1" x14ac:dyDescent="0.25">
      <c r="A6" s="91"/>
      <c r="B6" s="94"/>
      <c r="C6" s="91"/>
      <c r="D6" s="91"/>
      <c r="E6" s="94"/>
      <c r="F6" s="91"/>
      <c r="G6" s="91"/>
      <c r="H6" s="91"/>
      <c r="I6" s="91"/>
      <c r="J6" s="27" t="s">
        <v>151</v>
      </c>
      <c r="K6" s="27" t="s">
        <v>39</v>
      </c>
      <c r="L6" s="27" t="s">
        <v>22</v>
      </c>
      <c r="M6" s="27" t="s">
        <v>40</v>
      </c>
      <c r="N6" s="91"/>
      <c r="O6" s="91"/>
      <c r="P6" s="91"/>
      <c r="Q6" s="91"/>
      <c r="R6" s="91"/>
      <c r="S6" s="91"/>
      <c r="T6" s="91"/>
      <c r="U6" s="91"/>
    </row>
    <row r="7" spans="1:27" s="5" customFormat="1" ht="102" customHeight="1" x14ac:dyDescent="0.25">
      <c r="A7" s="28">
        <v>1</v>
      </c>
      <c r="B7" s="11" t="s">
        <v>83</v>
      </c>
      <c r="C7" s="36" t="s">
        <v>99</v>
      </c>
      <c r="D7" s="29"/>
      <c r="E7" s="28" t="s">
        <v>79</v>
      </c>
      <c r="F7" s="30" t="s">
        <v>71</v>
      </c>
      <c r="G7" s="28" t="s">
        <v>71</v>
      </c>
      <c r="H7" s="30" t="s">
        <v>101</v>
      </c>
      <c r="I7" s="31">
        <v>9.3124365999999998</v>
      </c>
      <c r="J7" s="28" t="s">
        <v>72</v>
      </c>
      <c r="K7" s="28" t="s">
        <v>71</v>
      </c>
      <c r="L7" s="28" t="s">
        <v>71</v>
      </c>
      <c r="M7" s="28" t="s">
        <v>71</v>
      </c>
      <c r="N7" s="28" t="s">
        <v>102</v>
      </c>
      <c r="O7" s="28" t="s">
        <v>103</v>
      </c>
      <c r="P7" s="28" t="s">
        <v>103</v>
      </c>
      <c r="Q7" s="28">
        <v>1.7230000000000001</v>
      </c>
      <c r="R7" s="71">
        <f>9.31-1.723</f>
        <v>7.5870000000000006</v>
      </c>
      <c r="S7" s="31">
        <v>9.3124365999999998</v>
      </c>
      <c r="T7" s="28">
        <v>100</v>
      </c>
      <c r="U7" s="28" t="s">
        <v>104</v>
      </c>
    </row>
    <row r="8" spans="1:27" s="5" customFormat="1" ht="135.75" customHeight="1" x14ac:dyDescent="0.25">
      <c r="A8" s="28">
        <v>2</v>
      </c>
      <c r="B8" s="28" t="s">
        <v>71</v>
      </c>
      <c r="C8" s="36" t="s">
        <v>108</v>
      </c>
      <c r="D8" s="29"/>
      <c r="E8" s="28" t="s">
        <v>109</v>
      </c>
      <c r="F8" s="30" t="s">
        <v>110</v>
      </c>
      <c r="G8" s="28" t="s">
        <v>71</v>
      </c>
      <c r="H8" s="30" t="s">
        <v>111</v>
      </c>
      <c r="I8" s="31">
        <v>62.16</v>
      </c>
      <c r="J8" s="31">
        <f>I8*0.1</f>
        <v>6.2160000000000002</v>
      </c>
      <c r="K8" s="28" t="s">
        <v>112</v>
      </c>
      <c r="L8" s="28">
        <f>I8*0.9</f>
        <v>55.943999999999996</v>
      </c>
      <c r="M8" s="28" t="s">
        <v>71</v>
      </c>
      <c r="N8" s="28" t="s">
        <v>113</v>
      </c>
      <c r="O8" s="28" t="s">
        <v>114</v>
      </c>
      <c r="P8" s="28" t="s">
        <v>114</v>
      </c>
      <c r="Q8" s="28">
        <v>0</v>
      </c>
      <c r="R8" s="31">
        <v>31.08</v>
      </c>
      <c r="S8" s="31">
        <v>31.08</v>
      </c>
      <c r="T8" s="28">
        <v>0</v>
      </c>
      <c r="U8" s="28" t="s">
        <v>104</v>
      </c>
    </row>
    <row r="9" spans="1:27" ht="93.75" customHeight="1" x14ac:dyDescent="0.25">
      <c r="A9" s="14">
        <v>3</v>
      </c>
      <c r="B9" s="14" t="s">
        <v>71</v>
      </c>
      <c r="C9" s="37" t="s">
        <v>136</v>
      </c>
      <c r="D9" s="14"/>
      <c r="E9" s="14" t="s">
        <v>100</v>
      </c>
      <c r="F9" s="11" t="s">
        <v>105</v>
      </c>
      <c r="G9" s="14" t="s">
        <v>71</v>
      </c>
      <c r="H9" s="11" t="s">
        <v>116</v>
      </c>
      <c r="I9" s="32">
        <v>2.2999999999999998</v>
      </c>
      <c r="J9" s="32" t="s">
        <v>72</v>
      </c>
      <c r="K9" s="14" t="s">
        <v>71</v>
      </c>
      <c r="L9" s="14" t="s">
        <v>71</v>
      </c>
      <c r="M9" s="14" t="s">
        <v>71</v>
      </c>
      <c r="N9" s="14" t="s">
        <v>106</v>
      </c>
      <c r="O9" s="14" t="s">
        <v>107</v>
      </c>
      <c r="P9" s="14" t="s">
        <v>107</v>
      </c>
      <c r="Q9" s="14">
        <v>0</v>
      </c>
      <c r="R9" s="33">
        <v>2.2999999999999998</v>
      </c>
      <c r="S9" s="33">
        <v>2.2999999999999998</v>
      </c>
      <c r="T9" s="14">
        <v>100</v>
      </c>
      <c r="U9" s="11" t="s">
        <v>104</v>
      </c>
    </row>
    <row r="10" spans="1:27" ht="41.25" customHeight="1" x14ac:dyDescent="0.25">
      <c r="A10" s="14">
        <v>4</v>
      </c>
      <c r="B10" s="14" t="s">
        <v>71</v>
      </c>
      <c r="C10" s="37" t="s">
        <v>137</v>
      </c>
      <c r="D10" s="14"/>
      <c r="E10" s="14" t="s">
        <v>79</v>
      </c>
      <c r="F10" s="11" t="s">
        <v>105</v>
      </c>
      <c r="G10" s="14" t="s">
        <v>71</v>
      </c>
      <c r="H10" s="11" t="s">
        <v>116</v>
      </c>
      <c r="I10" s="33">
        <v>8.01</v>
      </c>
      <c r="J10" s="14" t="s">
        <v>72</v>
      </c>
      <c r="K10" s="14" t="s">
        <v>71</v>
      </c>
      <c r="L10" s="14" t="s">
        <v>71</v>
      </c>
      <c r="M10" s="14" t="s">
        <v>71</v>
      </c>
      <c r="N10" s="14" t="s">
        <v>106</v>
      </c>
      <c r="O10" s="14" t="s">
        <v>107</v>
      </c>
      <c r="P10" s="14" t="s">
        <v>107</v>
      </c>
      <c r="Q10" s="14">
        <v>0</v>
      </c>
      <c r="R10" s="33">
        <v>8.01</v>
      </c>
      <c r="S10" s="33">
        <v>8.01</v>
      </c>
      <c r="T10" s="14">
        <v>100</v>
      </c>
      <c r="U10" s="11" t="s">
        <v>104</v>
      </c>
    </row>
    <row r="11" spans="1:27" s="8" customFormat="1" ht="52.5" customHeight="1" x14ac:dyDescent="0.25">
      <c r="A11" s="14">
        <v>5</v>
      </c>
      <c r="B11" s="14" t="s">
        <v>71</v>
      </c>
      <c r="C11" s="37" t="s">
        <v>154</v>
      </c>
      <c r="D11" s="34"/>
      <c r="E11" s="14" t="s">
        <v>73</v>
      </c>
      <c r="F11" s="11" t="s">
        <v>116</v>
      </c>
      <c r="G11" s="14" t="s">
        <v>71</v>
      </c>
      <c r="H11" s="11" t="s">
        <v>71</v>
      </c>
      <c r="I11" s="32">
        <v>0.43647633599999996</v>
      </c>
      <c r="J11" s="14" t="s">
        <v>72</v>
      </c>
      <c r="K11" s="14" t="s">
        <v>71</v>
      </c>
      <c r="L11" s="14" t="s">
        <v>71</v>
      </c>
      <c r="M11" s="14" t="s">
        <v>71</v>
      </c>
      <c r="N11" s="14" t="s">
        <v>106</v>
      </c>
      <c r="O11" s="14" t="s">
        <v>107</v>
      </c>
      <c r="P11" s="14" t="s">
        <v>107</v>
      </c>
      <c r="Q11" s="14">
        <v>0</v>
      </c>
      <c r="R11" s="32">
        <v>0.43647633599999996</v>
      </c>
      <c r="S11" s="32">
        <v>0.43647633599999996</v>
      </c>
      <c r="T11" s="14">
        <v>100</v>
      </c>
      <c r="U11" s="14" t="s">
        <v>104</v>
      </c>
    </row>
    <row r="12" spans="1:27" ht="45.75" customHeight="1" x14ac:dyDescent="0.25">
      <c r="A12" s="14">
        <v>6</v>
      </c>
      <c r="B12" s="14" t="s">
        <v>71</v>
      </c>
      <c r="C12" s="37" t="s">
        <v>138</v>
      </c>
      <c r="D12" s="14"/>
      <c r="E12" s="14" t="s">
        <v>100</v>
      </c>
      <c r="F12" s="11" t="s">
        <v>105</v>
      </c>
      <c r="G12" s="14" t="s">
        <v>71</v>
      </c>
      <c r="H12" s="14" t="s">
        <v>71</v>
      </c>
      <c r="I12" s="33">
        <v>0.14499999999999999</v>
      </c>
      <c r="J12" s="14" t="s">
        <v>72</v>
      </c>
      <c r="K12" s="14" t="s">
        <v>71</v>
      </c>
      <c r="L12" s="14" t="s">
        <v>71</v>
      </c>
      <c r="M12" s="14" t="s">
        <v>71</v>
      </c>
      <c r="N12" s="14" t="s">
        <v>139</v>
      </c>
      <c r="O12" s="32" t="s">
        <v>107</v>
      </c>
      <c r="P12" s="32" t="s">
        <v>107</v>
      </c>
      <c r="Q12" s="14">
        <v>0</v>
      </c>
      <c r="R12" s="33">
        <v>0.14000000000000001</v>
      </c>
      <c r="S12" s="33">
        <v>0.14499999999999999</v>
      </c>
      <c r="T12" s="14">
        <v>100</v>
      </c>
      <c r="U12" s="14" t="s">
        <v>104</v>
      </c>
    </row>
    <row r="13" spans="1:27" s="5" customFormat="1" ht="70.5" customHeight="1" x14ac:dyDescent="0.25">
      <c r="A13" s="28">
        <v>7</v>
      </c>
      <c r="B13" s="28" t="s">
        <v>71</v>
      </c>
      <c r="C13" s="36" t="s">
        <v>117</v>
      </c>
      <c r="D13" s="29"/>
      <c r="E13" s="28" t="s">
        <v>100</v>
      </c>
      <c r="F13" s="30" t="s">
        <v>116</v>
      </c>
      <c r="G13" s="28" t="s">
        <v>71</v>
      </c>
      <c r="H13" s="28" t="s">
        <v>71</v>
      </c>
      <c r="I13" s="35">
        <v>0.05</v>
      </c>
      <c r="J13" s="28" t="s">
        <v>72</v>
      </c>
      <c r="K13" s="28" t="s">
        <v>71</v>
      </c>
      <c r="L13" s="28" t="s">
        <v>71</v>
      </c>
      <c r="M13" s="28" t="s">
        <v>71</v>
      </c>
      <c r="N13" s="28" t="s">
        <v>106</v>
      </c>
      <c r="O13" s="31" t="s">
        <v>107</v>
      </c>
      <c r="P13" s="31" t="s">
        <v>107</v>
      </c>
      <c r="Q13" s="28">
        <v>0</v>
      </c>
      <c r="R13" s="35">
        <v>0.05</v>
      </c>
      <c r="S13" s="35">
        <v>0.05</v>
      </c>
      <c r="T13" s="28">
        <v>100</v>
      </c>
      <c r="U13" s="28" t="s">
        <v>104</v>
      </c>
    </row>
    <row r="14" spans="1:27" s="5" customFormat="1" ht="47.25" customHeight="1" x14ac:dyDescent="0.25">
      <c r="A14" s="28">
        <v>8</v>
      </c>
      <c r="B14" s="28" t="s">
        <v>71</v>
      </c>
      <c r="C14" s="36" t="s">
        <v>118</v>
      </c>
      <c r="D14" s="29"/>
      <c r="E14" s="28" t="s">
        <v>73</v>
      </c>
      <c r="F14" s="30" t="s">
        <v>116</v>
      </c>
      <c r="G14" s="28" t="s">
        <v>71</v>
      </c>
      <c r="H14" s="28" t="s">
        <v>71</v>
      </c>
      <c r="I14" s="35">
        <v>0.16500000000000001</v>
      </c>
      <c r="J14" s="28" t="s">
        <v>72</v>
      </c>
      <c r="K14" s="28" t="s">
        <v>71</v>
      </c>
      <c r="L14" s="28" t="s">
        <v>71</v>
      </c>
      <c r="M14" s="28" t="s">
        <v>71</v>
      </c>
      <c r="N14" s="28" t="s">
        <v>106</v>
      </c>
      <c r="O14" s="31" t="s">
        <v>107</v>
      </c>
      <c r="P14" s="31" t="s">
        <v>107</v>
      </c>
      <c r="Q14" s="28">
        <v>0</v>
      </c>
      <c r="R14" s="35">
        <v>0.16500000000000001</v>
      </c>
      <c r="S14" s="35">
        <v>0.16500000000000001</v>
      </c>
      <c r="T14" s="28">
        <v>100</v>
      </c>
      <c r="U14" s="28" t="s">
        <v>104</v>
      </c>
    </row>
    <row r="15" spans="1:27" s="5" customFormat="1" ht="78" customHeight="1" x14ac:dyDescent="0.25">
      <c r="A15" s="28">
        <v>9</v>
      </c>
      <c r="B15" s="28" t="s">
        <v>71</v>
      </c>
      <c r="C15" s="36" t="s">
        <v>153</v>
      </c>
      <c r="D15" s="29"/>
      <c r="E15" s="28" t="s">
        <v>100</v>
      </c>
      <c r="F15" s="30" t="s">
        <v>116</v>
      </c>
      <c r="G15" s="28" t="s">
        <v>71</v>
      </c>
      <c r="H15" s="28" t="s">
        <v>71</v>
      </c>
      <c r="I15" s="35">
        <v>0.05</v>
      </c>
      <c r="J15" s="28" t="s">
        <v>72</v>
      </c>
      <c r="K15" s="28" t="s">
        <v>71</v>
      </c>
      <c r="L15" s="28" t="s">
        <v>71</v>
      </c>
      <c r="M15" s="28" t="s">
        <v>71</v>
      </c>
      <c r="N15" s="28" t="s">
        <v>106</v>
      </c>
      <c r="O15" s="31" t="s">
        <v>107</v>
      </c>
      <c r="P15" s="31" t="s">
        <v>107</v>
      </c>
      <c r="Q15" s="28">
        <v>0</v>
      </c>
      <c r="R15" s="35">
        <v>0.05</v>
      </c>
      <c r="S15" s="35">
        <v>0.05</v>
      </c>
      <c r="T15" s="28">
        <v>100</v>
      </c>
      <c r="U15" s="28" t="s">
        <v>104</v>
      </c>
    </row>
    <row r="16" spans="1:27" s="5" customFormat="1" ht="96" customHeight="1" x14ac:dyDescent="0.25">
      <c r="A16" s="28">
        <v>10</v>
      </c>
      <c r="B16" s="28" t="s">
        <v>71</v>
      </c>
      <c r="C16" s="36" t="s">
        <v>119</v>
      </c>
      <c r="D16" s="28"/>
      <c r="E16" s="28" t="s">
        <v>100</v>
      </c>
      <c r="F16" s="30" t="s">
        <v>116</v>
      </c>
      <c r="G16" s="28" t="s">
        <v>71</v>
      </c>
      <c r="H16" s="28" t="s">
        <v>71</v>
      </c>
      <c r="I16" s="35">
        <v>0.1</v>
      </c>
      <c r="J16" s="28" t="s">
        <v>72</v>
      </c>
      <c r="K16" s="28" t="s">
        <v>71</v>
      </c>
      <c r="L16" s="28" t="s">
        <v>71</v>
      </c>
      <c r="M16" s="28" t="s">
        <v>71</v>
      </c>
      <c r="N16" s="28" t="s">
        <v>106</v>
      </c>
      <c r="O16" s="31" t="s">
        <v>107</v>
      </c>
      <c r="P16" s="31" t="s">
        <v>107</v>
      </c>
      <c r="Q16" s="28">
        <v>0</v>
      </c>
      <c r="R16" s="35">
        <v>0.1</v>
      </c>
      <c r="S16" s="35">
        <v>0.1</v>
      </c>
      <c r="T16" s="28">
        <v>100</v>
      </c>
      <c r="U16" s="28" t="s">
        <v>104</v>
      </c>
    </row>
    <row r="17" spans="1:21" ht="215.25" customHeight="1" x14ac:dyDescent="0.25">
      <c r="A17" s="28">
        <v>11</v>
      </c>
      <c r="B17" s="14" t="s">
        <v>71</v>
      </c>
      <c r="C17" s="37" t="s">
        <v>133</v>
      </c>
      <c r="D17" s="14"/>
      <c r="E17" s="14" t="s">
        <v>100</v>
      </c>
      <c r="F17" s="11" t="s">
        <v>116</v>
      </c>
      <c r="G17" s="14" t="s">
        <v>71</v>
      </c>
      <c r="H17" s="14" t="s">
        <v>71</v>
      </c>
      <c r="I17" s="33">
        <v>3.6</v>
      </c>
      <c r="J17" s="14" t="s">
        <v>72</v>
      </c>
      <c r="K17" s="14" t="s">
        <v>71</v>
      </c>
      <c r="L17" s="14" t="s">
        <v>71</v>
      </c>
      <c r="M17" s="14" t="s">
        <v>71</v>
      </c>
      <c r="N17" s="14" t="s">
        <v>106</v>
      </c>
      <c r="O17" s="32" t="s">
        <v>149</v>
      </c>
      <c r="P17" s="32" t="s">
        <v>149</v>
      </c>
      <c r="Q17" s="14">
        <v>0</v>
      </c>
      <c r="R17" s="33">
        <v>2.6</v>
      </c>
      <c r="S17" s="33">
        <v>2.6</v>
      </c>
      <c r="T17" s="14">
        <v>0</v>
      </c>
      <c r="U17" s="14" t="s">
        <v>104</v>
      </c>
    </row>
    <row r="18" spans="1:21" ht="39.75" customHeight="1" x14ac:dyDescent="0.25">
      <c r="A18" s="92" t="s">
        <v>170</v>
      </c>
      <c r="B18" s="92"/>
      <c r="C18" s="92"/>
      <c r="D18" s="64"/>
      <c r="E18" s="64"/>
      <c r="F18" s="64"/>
      <c r="G18" s="64"/>
      <c r="H18" s="64"/>
      <c r="I18" s="66">
        <f>SUM(I7:I17)</f>
        <v>86.328912935999981</v>
      </c>
      <c r="J18" s="64"/>
      <c r="K18" s="64"/>
      <c r="L18" s="64"/>
      <c r="M18" s="64"/>
      <c r="N18" s="64"/>
      <c r="O18" s="64"/>
      <c r="P18" s="64"/>
      <c r="Q18" s="66">
        <f>SUM(Q7:Q17)</f>
        <v>1.7230000000000001</v>
      </c>
      <c r="R18" s="66">
        <v>52.53</v>
      </c>
      <c r="S18" s="66">
        <f>SUM(S7:S17)</f>
        <v>54.248912935999989</v>
      </c>
      <c r="T18" s="64"/>
      <c r="U18" s="64"/>
    </row>
    <row r="22" spans="1:21" x14ac:dyDescent="0.25">
      <c r="C22" t="s">
        <v>120</v>
      </c>
    </row>
  </sheetData>
  <mergeCells count="22">
    <mergeCell ref="A18:C18"/>
    <mergeCell ref="A1:U1"/>
    <mergeCell ref="A2:U2"/>
    <mergeCell ref="A3:U3"/>
    <mergeCell ref="P5:P6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M5"/>
    <mergeCell ref="N5:N6"/>
    <mergeCell ref="U5:U6"/>
    <mergeCell ref="O5:O6"/>
    <mergeCell ref="Q5:Q6"/>
    <mergeCell ref="R5:R6"/>
    <mergeCell ref="S5:S6"/>
    <mergeCell ref="T5:T6"/>
  </mergeCells>
  <printOptions horizontalCentered="1"/>
  <pageMargins left="0.31496062992125984" right="0.31496062992125984" top="0.55118110236220474" bottom="0.55118110236220474" header="0.31496062992125984" footer="0.31496062992125984"/>
  <pageSetup paperSize="8" scale="62" orientation="landscape" r:id="rId1"/>
  <headerFooter>
    <oddFooter>&amp;C47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AA22"/>
  <sheetViews>
    <sheetView tabSelected="1" view="pageBreakPreview" zoomScale="55" zoomScaleNormal="85" zoomScaleSheetLayoutView="55" workbookViewId="0">
      <selection activeCell="F41" sqref="F41"/>
    </sheetView>
  </sheetViews>
  <sheetFormatPr defaultRowHeight="15" x14ac:dyDescent="0.25"/>
  <cols>
    <col min="2" max="2" width="11.85546875" customWidth="1"/>
    <col min="3" max="3" width="53.28515625" bestFit="1" customWidth="1"/>
    <col min="4" max="4" width="42.85546875" customWidth="1"/>
    <col min="5" max="5" width="9.85546875" customWidth="1"/>
    <col min="6" max="6" width="13.85546875" customWidth="1"/>
    <col min="7" max="7" width="17.28515625" customWidth="1"/>
    <col min="9" max="9" width="11.7109375" customWidth="1"/>
    <col min="10" max="10" width="14.5703125" customWidth="1"/>
    <col min="11" max="11" width="12.7109375" customWidth="1"/>
    <col min="12" max="12" width="15.140625" customWidth="1"/>
    <col min="15" max="15" width="14" customWidth="1"/>
    <col min="16" max="16" width="16.7109375" customWidth="1"/>
    <col min="18" max="18" width="10.140625" customWidth="1"/>
    <col min="19" max="20" width="11.5703125" customWidth="1"/>
    <col min="21" max="21" width="10.28515625" customWidth="1"/>
    <col min="24" max="24" width="11.5703125" customWidth="1"/>
    <col min="25" max="25" width="21.42578125" customWidth="1"/>
    <col min="26" max="26" width="35.85546875" customWidth="1"/>
    <col min="27" max="27" width="16.28515625" customWidth="1"/>
  </cols>
  <sheetData>
    <row r="1" spans="1:27" ht="34.5" customHeight="1" x14ac:dyDescent="0.4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</row>
    <row r="2" spans="1:27" ht="34.5" customHeight="1" x14ac:dyDescent="0.4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</row>
    <row r="3" spans="1:27" ht="34.5" customHeight="1" x14ac:dyDescent="0.4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</row>
    <row r="4" spans="1:27" ht="21" customHeight="1" x14ac:dyDescent="0.25"/>
    <row r="5" spans="1:27" ht="166.5" customHeight="1" x14ac:dyDescent="0.25">
      <c r="A5" s="97" t="s">
        <v>4</v>
      </c>
      <c r="B5" s="97" t="s">
        <v>5</v>
      </c>
      <c r="C5" s="97" t="s">
        <v>6</v>
      </c>
      <c r="D5" s="97" t="s">
        <v>7</v>
      </c>
      <c r="E5" s="97" t="s">
        <v>8</v>
      </c>
      <c r="F5" s="97" t="s">
        <v>9</v>
      </c>
      <c r="G5" s="97" t="s">
        <v>10</v>
      </c>
      <c r="H5" s="97" t="s">
        <v>11</v>
      </c>
      <c r="I5" s="97" t="s">
        <v>12</v>
      </c>
      <c r="J5" s="97" t="s">
        <v>13</v>
      </c>
      <c r="K5" s="97" t="s">
        <v>14</v>
      </c>
      <c r="L5" s="97"/>
      <c r="M5" s="97"/>
      <c r="N5" s="97"/>
      <c r="O5" s="97" t="s">
        <v>15</v>
      </c>
      <c r="P5" s="97" t="s">
        <v>16</v>
      </c>
      <c r="Q5" s="97" t="s">
        <v>17</v>
      </c>
      <c r="R5" s="97" t="s">
        <v>27</v>
      </c>
      <c r="S5" s="97"/>
      <c r="T5" s="97"/>
      <c r="U5" s="97" t="s">
        <v>147</v>
      </c>
      <c r="V5" s="97" t="s">
        <v>18</v>
      </c>
      <c r="W5" s="97"/>
      <c r="X5" s="97"/>
      <c r="Y5" s="97" t="s">
        <v>19</v>
      </c>
      <c r="Z5" s="97" t="s">
        <v>20</v>
      </c>
      <c r="AA5" s="97" t="s">
        <v>21</v>
      </c>
    </row>
    <row r="6" spans="1:27" ht="185.25" customHeight="1" x14ac:dyDescent="0.25">
      <c r="A6" s="97"/>
      <c r="B6" s="97"/>
      <c r="C6" s="97"/>
      <c r="D6" s="97"/>
      <c r="E6" s="97"/>
      <c r="F6" s="97"/>
      <c r="G6" s="97"/>
      <c r="H6" s="97"/>
      <c r="I6" s="97"/>
      <c r="J6" s="97"/>
      <c r="K6" s="62" t="s">
        <v>150</v>
      </c>
      <c r="L6" s="62" t="s">
        <v>142</v>
      </c>
      <c r="M6" s="62" t="s">
        <v>143</v>
      </c>
      <c r="N6" s="62" t="s">
        <v>23</v>
      </c>
      <c r="O6" s="97"/>
      <c r="P6" s="97"/>
      <c r="Q6" s="97"/>
      <c r="R6" s="62" t="s">
        <v>144</v>
      </c>
      <c r="S6" s="62" t="s">
        <v>145</v>
      </c>
      <c r="T6" s="62" t="s">
        <v>146</v>
      </c>
      <c r="U6" s="97"/>
      <c r="V6" s="62" t="s">
        <v>24</v>
      </c>
      <c r="W6" s="62" t="s">
        <v>25</v>
      </c>
      <c r="X6" s="62" t="s">
        <v>26</v>
      </c>
      <c r="Y6" s="101"/>
      <c r="Z6" s="97"/>
      <c r="AA6" s="97"/>
    </row>
    <row r="7" spans="1:27" ht="25.5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  <c r="L7" s="12">
        <v>12</v>
      </c>
      <c r="M7" s="12">
        <v>13</v>
      </c>
      <c r="N7" s="12">
        <v>14</v>
      </c>
      <c r="O7" s="12">
        <v>15</v>
      </c>
      <c r="P7" s="12">
        <v>16</v>
      </c>
      <c r="Q7" s="12">
        <v>17</v>
      </c>
      <c r="R7" s="12">
        <v>18</v>
      </c>
      <c r="S7" s="12">
        <v>19</v>
      </c>
      <c r="T7" s="12">
        <v>20</v>
      </c>
      <c r="U7" s="12">
        <v>21</v>
      </c>
      <c r="V7" s="12">
        <v>22</v>
      </c>
      <c r="W7" s="12">
        <v>23</v>
      </c>
      <c r="X7" s="12">
        <v>24</v>
      </c>
      <c r="Y7" s="12">
        <v>25</v>
      </c>
      <c r="Z7" s="12">
        <v>26</v>
      </c>
      <c r="AA7" s="12">
        <v>27</v>
      </c>
    </row>
    <row r="8" spans="1:27" ht="21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ht="38.25" customHeight="1" x14ac:dyDescent="0.25">
      <c r="A9" s="102" t="s">
        <v>28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4"/>
    </row>
    <row r="10" spans="1:27" ht="228" customHeight="1" x14ac:dyDescent="0.25">
      <c r="A10" s="39">
        <v>1</v>
      </c>
      <c r="B10" s="39" t="s">
        <v>121</v>
      </c>
      <c r="C10" s="59" t="s">
        <v>108</v>
      </c>
      <c r="D10" s="59" t="s">
        <v>108</v>
      </c>
      <c r="E10" s="39"/>
      <c r="F10" s="40" t="s">
        <v>109</v>
      </c>
      <c r="G10" s="41" t="s">
        <v>110</v>
      </c>
      <c r="H10" s="40" t="s">
        <v>71</v>
      </c>
      <c r="I10" s="41" t="s">
        <v>111</v>
      </c>
      <c r="J10" s="42">
        <v>62.16</v>
      </c>
      <c r="K10" s="40">
        <f>J10*0.1</f>
        <v>6.2160000000000002</v>
      </c>
      <c r="L10" s="40" t="s">
        <v>112</v>
      </c>
      <c r="M10" s="40">
        <f>J10*0.9</f>
        <v>55.943999999999996</v>
      </c>
      <c r="N10" s="40" t="s">
        <v>71</v>
      </c>
      <c r="O10" s="40" t="s">
        <v>113</v>
      </c>
      <c r="P10" s="40" t="s">
        <v>114</v>
      </c>
      <c r="Q10" s="40">
        <v>0</v>
      </c>
      <c r="R10" s="40">
        <v>0</v>
      </c>
      <c r="S10" s="42">
        <v>31.08</v>
      </c>
      <c r="T10" s="42">
        <v>31.08</v>
      </c>
      <c r="U10" s="40">
        <v>31.08</v>
      </c>
      <c r="V10" s="40">
        <v>31.08</v>
      </c>
      <c r="W10" s="40">
        <v>0</v>
      </c>
      <c r="X10" s="40">
        <v>0</v>
      </c>
      <c r="Y10" s="43">
        <v>62.16</v>
      </c>
      <c r="Z10" s="9" t="s">
        <v>123</v>
      </c>
      <c r="AA10" s="40" t="s">
        <v>122</v>
      </c>
    </row>
    <row r="11" spans="1:27" ht="36.75" customHeight="1" x14ac:dyDescent="0.25">
      <c r="A11" s="44"/>
      <c r="B11" s="45"/>
      <c r="C11" s="46"/>
      <c r="D11" s="46"/>
      <c r="E11" s="45"/>
      <c r="F11" s="47"/>
      <c r="G11" s="48"/>
      <c r="H11" s="47"/>
      <c r="I11" s="48"/>
      <c r="J11" s="49"/>
      <c r="K11" s="47"/>
      <c r="L11" s="47"/>
      <c r="M11" s="47"/>
      <c r="N11" s="47"/>
      <c r="O11" s="47"/>
      <c r="P11" s="47"/>
      <c r="Q11" s="47"/>
      <c r="R11" s="47"/>
      <c r="S11" s="49"/>
      <c r="T11" s="49"/>
      <c r="U11" s="47"/>
      <c r="V11" s="47"/>
      <c r="W11" s="47"/>
      <c r="X11" s="47"/>
      <c r="Y11" s="50"/>
      <c r="Z11" s="46"/>
      <c r="AA11" s="51"/>
    </row>
    <row r="12" spans="1:27" ht="23.25" x14ac:dyDescent="0.25">
      <c r="A12" s="98" t="s">
        <v>29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100"/>
    </row>
    <row r="13" spans="1:27" ht="113.25" customHeight="1" x14ac:dyDescent="0.25">
      <c r="A13" s="39">
        <v>1</v>
      </c>
      <c r="B13" s="39"/>
      <c r="C13" s="59" t="s">
        <v>152</v>
      </c>
      <c r="D13" s="59"/>
      <c r="E13" s="39"/>
      <c r="F13" s="39" t="s">
        <v>100</v>
      </c>
      <c r="G13" s="9" t="s">
        <v>116</v>
      </c>
      <c r="H13" s="39" t="s">
        <v>71</v>
      </c>
      <c r="I13" s="9" t="s">
        <v>71</v>
      </c>
      <c r="J13" s="9" t="s">
        <v>116</v>
      </c>
      <c r="K13" s="39">
        <v>1.89</v>
      </c>
      <c r="L13" s="38" t="s">
        <v>71</v>
      </c>
      <c r="M13" s="38" t="s">
        <v>71</v>
      </c>
      <c r="N13" s="38" t="s">
        <v>71</v>
      </c>
      <c r="O13" s="39" t="s">
        <v>148</v>
      </c>
      <c r="P13" s="39" t="s">
        <v>149</v>
      </c>
      <c r="Q13" s="38">
        <v>0</v>
      </c>
      <c r="R13" s="38">
        <v>0</v>
      </c>
      <c r="S13" s="52">
        <v>0</v>
      </c>
      <c r="T13" s="52">
        <v>0</v>
      </c>
      <c r="U13" s="39">
        <v>1.89</v>
      </c>
      <c r="V13" s="39">
        <v>0</v>
      </c>
      <c r="W13" s="39">
        <v>0</v>
      </c>
      <c r="X13" s="39">
        <v>0</v>
      </c>
      <c r="Y13" s="38">
        <v>1.89</v>
      </c>
      <c r="Z13" s="9"/>
      <c r="AA13" s="39" t="s">
        <v>122</v>
      </c>
    </row>
    <row r="14" spans="1:27" ht="272.25" customHeight="1" x14ac:dyDescent="0.25">
      <c r="A14" s="39">
        <v>2</v>
      </c>
      <c r="B14" s="53" t="s">
        <v>132</v>
      </c>
      <c r="C14" s="60" t="s">
        <v>134</v>
      </c>
      <c r="D14" s="60"/>
      <c r="E14" s="38"/>
      <c r="F14" s="38" t="s">
        <v>79</v>
      </c>
      <c r="G14" s="53" t="s">
        <v>135</v>
      </c>
      <c r="H14" s="38" t="s">
        <v>71</v>
      </c>
      <c r="I14" s="38" t="s">
        <v>71</v>
      </c>
      <c r="J14" s="54" t="s">
        <v>71</v>
      </c>
      <c r="K14" s="38">
        <v>5.17</v>
      </c>
      <c r="L14" s="38" t="s">
        <v>71</v>
      </c>
      <c r="M14" s="38">
        <v>12.48</v>
      </c>
      <c r="N14" s="38" t="s">
        <v>71</v>
      </c>
      <c r="O14" s="39" t="s">
        <v>148</v>
      </c>
      <c r="P14" s="39" t="s">
        <v>149</v>
      </c>
      <c r="Q14" s="38">
        <v>0</v>
      </c>
      <c r="R14" s="38">
        <v>0</v>
      </c>
      <c r="S14" s="38">
        <v>0</v>
      </c>
      <c r="T14" s="54">
        <v>0</v>
      </c>
      <c r="U14" s="54">
        <v>5.17</v>
      </c>
      <c r="V14" s="38">
        <v>0</v>
      </c>
      <c r="W14" s="38">
        <v>0</v>
      </c>
      <c r="X14" s="38">
        <v>0</v>
      </c>
      <c r="Y14" s="38">
        <v>5.17</v>
      </c>
      <c r="Z14" s="60" t="s">
        <v>155</v>
      </c>
      <c r="AA14" s="39" t="s">
        <v>122</v>
      </c>
    </row>
    <row r="15" spans="1:27" ht="197.25" customHeight="1" x14ac:dyDescent="0.25">
      <c r="A15" s="39">
        <v>3</v>
      </c>
      <c r="B15" s="55" t="s">
        <v>121</v>
      </c>
      <c r="C15" s="61" t="s">
        <v>156</v>
      </c>
      <c r="D15" s="61"/>
      <c r="E15" s="55"/>
      <c r="F15" s="55" t="s">
        <v>100</v>
      </c>
      <c r="G15" s="9" t="s">
        <v>116</v>
      </c>
      <c r="H15" s="39" t="s">
        <v>71</v>
      </c>
      <c r="I15" s="9" t="s">
        <v>71</v>
      </c>
      <c r="J15" s="9" t="s">
        <v>116</v>
      </c>
      <c r="K15" s="55">
        <v>3.6</v>
      </c>
      <c r="L15" s="38" t="s">
        <v>71</v>
      </c>
      <c r="M15" s="38" t="s">
        <v>71</v>
      </c>
      <c r="N15" s="38" t="s">
        <v>71</v>
      </c>
      <c r="O15" s="39" t="s">
        <v>148</v>
      </c>
      <c r="P15" s="39" t="s">
        <v>149</v>
      </c>
      <c r="Q15" s="55">
        <v>0</v>
      </c>
      <c r="R15" s="55">
        <v>0</v>
      </c>
      <c r="S15" s="52">
        <v>2.6</v>
      </c>
      <c r="T15" s="52">
        <v>2.6</v>
      </c>
      <c r="U15" s="55">
        <v>1</v>
      </c>
      <c r="V15" s="39">
        <v>0</v>
      </c>
      <c r="W15" s="55">
        <v>0</v>
      </c>
      <c r="X15" s="55">
        <v>0</v>
      </c>
      <c r="Y15" s="55">
        <v>3.6</v>
      </c>
      <c r="Z15" s="56"/>
      <c r="AA15" s="39" t="s">
        <v>122</v>
      </c>
    </row>
    <row r="16" spans="1:27" ht="46.5" x14ac:dyDescent="0.25">
      <c r="A16" s="39">
        <v>4</v>
      </c>
      <c r="B16" s="39" t="s">
        <v>121</v>
      </c>
      <c r="C16" s="59" t="s">
        <v>115</v>
      </c>
      <c r="D16" s="59"/>
      <c r="E16" s="39"/>
      <c r="F16" s="39" t="s">
        <v>73</v>
      </c>
      <c r="G16" s="9" t="s">
        <v>116</v>
      </c>
      <c r="H16" s="39" t="s">
        <v>71</v>
      </c>
      <c r="I16" s="9" t="s">
        <v>71</v>
      </c>
      <c r="J16" s="9" t="s">
        <v>71</v>
      </c>
      <c r="K16" s="57">
        <v>7.3999999999999996E-2</v>
      </c>
      <c r="L16" s="39" t="s">
        <v>71</v>
      </c>
      <c r="M16" s="39" t="s">
        <v>71</v>
      </c>
      <c r="N16" s="39" t="s">
        <v>71</v>
      </c>
      <c r="O16" s="39" t="s">
        <v>148</v>
      </c>
      <c r="P16" s="39" t="s">
        <v>149</v>
      </c>
      <c r="Q16" s="39">
        <v>0</v>
      </c>
      <c r="R16" s="39">
        <v>0</v>
      </c>
      <c r="S16" s="52">
        <v>0</v>
      </c>
      <c r="T16" s="52">
        <v>0</v>
      </c>
      <c r="U16" s="39">
        <v>7.4999999999999997E-2</v>
      </c>
      <c r="V16" s="38">
        <v>0</v>
      </c>
      <c r="W16" s="39">
        <v>0</v>
      </c>
      <c r="X16" s="39">
        <v>0</v>
      </c>
      <c r="Y16" s="57">
        <v>7.4999999999999997E-2</v>
      </c>
      <c r="Z16" s="9"/>
      <c r="AA16" s="39" t="s">
        <v>122</v>
      </c>
    </row>
    <row r="17" spans="1:27" ht="46.5" x14ac:dyDescent="0.25">
      <c r="A17" s="39">
        <v>5</v>
      </c>
      <c r="B17" s="39" t="s">
        <v>121</v>
      </c>
      <c r="C17" s="59" t="s">
        <v>117</v>
      </c>
      <c r="D17" s="59"/>
      <c r="E17" s="39"/>
      <c r="F17" s="39" t="s">
        <v>100</v>
      </c>
      <c r="G17" s="9" t="s">
        <v>116</v>
      </c>
      <c r="H17" s="39" t="s">
        <v>71</v>
      </c>
      <c r="I17" s="9" t="s">
        <v>71</v>
      </c>
      <c r="J17" s="9" t="s">
        <v>71</v>
      </c>
      <c r="K17" s="39">
        <v>0.05</v>
      </c>
      <c r="L17" s="39" t="s">
        <v>71</v>
      </c>
      <c r="M17" s="39" t="s">
        <v>71</v>
      </c>
      <c r="N17" s="39" t="s">
        <v>71</v>
      </c>
      <c r="O17" s="39" t="s">
        <v>148</v>
      </c>
      <c r="P17" s="39" t="s">
        <v>149</v>
      </c>
      <c r="Q17" s="39">
        <v>0</v>
      </c>
      <c r="R17" s="39">
        <v>0</v>
      </c>
      <c r="S17" s="52">
        <v>0</v>
      </c>
      <c r="T17" s="52">
        <v>0</v>
      </c>
      <c r="U17" s="39">
        <v>0.05</v>
      </c>
      <c r="V17" s="39">
        <v>0</v>
      </c>
      <c r="W17" s="39">
        <v>0</v>
      </c>
      <c r="X17" s="39">
        <v>0</v>
      </c>
      <c r="Y17" s="38">
        <v>0.05</v>
      </c>
      <c r="Z17" s="9"/>
      <c r="AA17" s="39" t="s">
        <v>122</v>
      </c>
    </row>
    <row r="18" spans="1:27" ht="46.5" x14ac:dyDescent="0.25">
      <c r="A18" s="39">
        <v>6</v>
      </c>
      <c r="B18" s="39" t="s">
        <v>121</v>
      </c>
      <c r="C18" s="59" t="s">
        <v>118</v>
      </c>
      <c r="D18" s="59"/>
      <c r="E18" s="39"/>
      <c r="F18" s="39" t="s">
        <v>73</v>
      </c>
      <c r="G18" s="9" t="s">
        <v>116</v>
      </c>
      <c r="H18" s="39" t="s">
        <v>71</v>
      </c>
      <c r="I18" s="9" t="s">
        <v>71</v>
      </c>
      <c r="J18" s="9" t="s">
        <v>71</v>
      </c>
      <c r="K18" s="39">
        <v>0.18149999999999999</v>
      </c>
      <c r="L18" s="39" t="s">
        <v>71</v>
      </c>
      <c r="M18" s="39" t="s">
        <v>71</v>
      </c>
      <c r="N18" s="39" t="s">
        <v>71</v>
      </c>
      <c r="O18" s="39" t="s">
        <v>148</v>
      </c>
      <c r="P18" s="39" t="s">
        <v>149</v>
      </c>
      <c r="Q18" s="39">
        <v>0</v>
      </c>
      <c r="R18" s="39">
        <v>0</v>
      </c>
      <c r="S18" s="52">
        <v>0</v>
      </c>
      <c r="T18" s="52">
        <v>0</v>
      </c>
      <c r="U18" s="39">
        <v>0.18149999999999999</v>
      </c>
      <c r="V18" s="38">
        <v>0</v>
      </c>
      <c r="W18" s="39">
        <v>0</v>
      </c>
      <c r="X18" s="39">
        <v>0</v>
      </c>
      <c r="Y18" s="58">
        <v>0.18149999999999999</v>
      </c>
      <c r="Z18" s="9"/>
      <c r="AA18" s="39" t="s">
        <v>122</v>
      </c>
    </row>
    <row r="19" spans="1:27" ht="75.75" customHeight="1" x14ac:dyDescent="0.25">
      <c r="A19" s="39">
        <v>7</v>
      </c>
      <c r="B19" s="39" t="s">
        <v>121</v>
      </c>
      <c r="C19" s="59" t="s">
        <v>153</v>
      </c>
      <c r="D19" s="59"/>
      <c r="E19" s="39"/>
      <c r="F19" s="39" t="s">
        <v>100</v>
      </c>
      <c r="G19" s="9" t="s">
        <v>116</v>
      </c>
      <c r="H19" s="39" t="s">
        <v>71</v>
      </c>
      <c r="I19" s="9" t="s">
        <v>71</v>
      </c>
      <c r="J19" s="9" t="s">
        <v>71</v>
      </c>
      <c r="K19" s="39">
        <v>0.05</v>
      </c>
      <c r="L19" s="39" t="s">
        <v>71</v>
      </c>
      <c r="M19" s="39" t="s">
        <v>71</v>
      </c>
      <c r="N19" s="39" t="s">
        <v>71</v>
      </c>
      <c r="O19" s="39" t="s">
        <v>148</v>
      </c>
      <c r="P19" s="39" t="s">
        <v>149</v>
      </c>
      <c r="Q19" s="39">
        <v>0</v>
      </c>
      <c r="R19" s="39">
        <v>0</v>
      </c>
      <c r="S19" s="52">
        <v>0</v>
      </c>
      <c r="T19" s="52">
        <v>0</v>
      </c>
      <c r="U19" s="39">
        <v>0.05</v>
      </c>
      <c r="V19" s="39">
        <v>0</v>
      </c>
      <c r="W19" s="39">
        <v>0</v>
      </c>
      <c r="X19" s="39">
        <v>0</v>
      </c>
      <c r="Y19" s="38">
        <v>0.05</v>
      </c>
      <c r="Z19" s="9"/>
      <c r="AA19" s="39" t="s">
        <v>122</v>
      </c>
    </row>
    <row r="20" spans="1:27" ht="66" customHeight="1" x14ac:dyDescent="0.25">
      <c r="A20" s="39">
        <v>8</v>
      </c>
      <c r="B20" s="39" t="s">
        <v>121</v>
      </c>
      <c r="C20" s="59" t="s">
        <v>119</v>
      </c>
      <c r="D20" s="59"/>
      <c r="E20" s="39"/>
      <c r="F20" s="39" t="s">
        <v>100</v>
      </c>
      <c r="G20" s="9" t="s">
        <v>116</v>
      </c>
      <c r="H20" s="39" t="s">
        <v>71</v>
      </c>
      <c r="I20" s="9" t="s">
        <v>71</v>
      </c>
      <c r="J20" s="9" t="s">
        <v>71</v>
      </c>
      <c r="K20" s="39">
        <v>0.1</v>
      </c>
      <c r="L20" s="39" t="s">
        <v>71</v>
      </c>
      <c r="M20" s="39" t="s">
        <v>71</v>
      </c>
      <c r="N20" s="39" t="s">
        <v>71</v>
      </c>
      <c r="O20" s="39" t="s">
        <v>148</v>
      </c>
      <c r="P20" s="39" t="s">
        <v>149</v>
      </c>
      <c r="Q20" s="39">
        <v>0</v>
      </c>
      <c r="R20" s="39">
        <v>0</v>
      </c>
      <c r="S20" s="52">
        <v>0</v>
      </c>
      <c r="T20" s="52">
        <v>0</v>
      </c>
      <c r="U20" s="39">
        <v>0.1</v>
      </c>
      <c r="V20" s="38">
        <v>0</v>
      </c>
      <c r="W20" s="39">
        <v>0</v>
      </c>
      <c r="X20" s="39">
        <v>0</v>
      </c>
      <c r="Y20" s="38">
        <v>0.1</v>
      </c>
      <c r="Z20" s="9"/>
      <c r="AA20" s="39" t="s">
        <v>122</v>
      </c>
    </row>
    <row r="21" spans="1:27" ht="23.25" x14ac:dyDescent="0.25">
      <c r="A21" s="105" t="s">
        <v>171</v>
      </c>
      <c r="B21" s="106"/>
      <c r="C21" s="107"/>
      <c r="D21" s="6"/>
      <c r="E21" s="6"/>
      <c r="F21" s="6"/>
      <c r="G21" s="6"/>
      <c r="H21" s="6"/>
      <c r="I21" s="6"/>
      <c r="J21" s="67"/>
      <c r="K21" s="7">
        <f>SUM(K13:K20)</f>
        <v>11.115500000000001</v>
      </c>
      <c r="L21" s="6"/>
      <c r="M21" s="6"/>
      <c r="N21" s="6"/>
      <c r="O21" s="6"/>
      <c r="P21" s="6"/>
      <c r="Q21" s="6"/>
      <c r="R21" s="6"/>
      <c r="S21" s="7">
        <f t="shared" ref="S21:Y21" si="0">SUM(S13:S20)</f>
        <v>2.6</v>
      </c>
      <c r="T21" s="7">
        <f t="shared" si="0"/>
        <v>2.6</v>
      </c>
      <c r="U21" s="7">
        <f>SUM(U13:U20)</f>
        <v>8.5164999999999988</v>
      </c>
      <c r="V21" s="6">
        <f t="shared" si="0"/>
        <v>0</v>
      </c>
      <c r="W21" s="6">
        <f t="shared" si="0"/>
        <v>0</v>
      </c>
      <c r="X21" s="6">
        <f t="shared" si="0"/>
        <v>0</v>
      </c>
      <c r="Y21" s="7">
        <f t="shared" si="0"/>
        <v>11.1165</v>
      </c>
      <c r="Z21" s="6"/>
      <c r="AA21" s="6"/>
    </row>
    <row r="22" spans="1:27" s="68" customFormat="1" ht="23.25" x14ac:dyDescent="0.35">
      <c r="A22" s="96" t="s">
        <v>30</v>
      </c>
      <c r="B22" s="96"/>
      <c r="C22" s="96"/>
      <c r="D22" s="69"/>
      <c r="E22" s="69"/>
      <c r="F22" s="69"/>
      <c r="G22" s="69"/>
      <c r="H22" s="69"/>
      <c r="I22" s="69"/>
      <c r="J22" s="69"/>
      <c r="K22" s="70">
        <f>K21+K10</f>
        <v>17.331500000000002</v>
      </c>
      <c r="L22" s="69"/>
      <c r="M22" s="69"/>
      <c r="N22" s="69"/>
      <c r="O22" s="69"/>
      <c r="P22" s="69"/>
      <c r="Q22" s="69"/>
      <c r="R22" s="69"/>
      <c r="S22" s="70">
        <f>S21+S10</f>
        <v>33.68</v>
      </c>
      <c r="T22" s="70">
        <f>T21+T10</f>
        <v>33.68</v>
      </c>
      <c r="U22" s="70">
        <f>U21+U10</f>
        <v>39.596499999999999</v>
      </c>
      <c r="V22" s="69"/>
      <c r="W22" s="69"/>
      <c r="X22" s="69"/>
      <c r="Y22" s="70">
        <f>Y21+Y10</f>
        <v>73.276499999999999</v>
      </c>
      <c r="Z22" s="69"/>
      <c r="AA22" s="69"/>
    </row>
  </sheetData>
  <mergeCells count="27">
    <mergeCell ref="A1:AA1"/>
    <mergeCell ref="A2:AA2"/>
    <mergeCell ref="A3:AA3"/>
    <mergeCell ref="D5:D6"/>
    <mergeCell ref="E5:E6"/>
    <mergeCell ref="F5:F6"/>
    <mergeCell ref="O5:O6"/>
    <mergeCell ref="A5:A6"/>
    <mergeCell ref="B5:B6"/>
    <mergeCell ref="C5:C6"/>
    <mergeCell ref="G5:G6"/>
    <mergeCell ref="H5:H6"/>
    <mergeCell ref="I5:I6"/>
    <mergeCell ref="J5:J6"/>
    <mergeCell ref="A22:C22"/>
    <mergeCell ref="K5:N5"/>
    <mergeCell ref="A12:AA12"/>
    <mergeCell ref="P5:P6"/>
    <mergeCell ref="Q5:Q6"/>
    <mergeCell ref="R5:T5"/>
    <mergeCell ref="U5:U6"/>
    <mergeCell ref="V5:X5"/>
    <mergeCell ref="Y5:Y6"/>
    <mergeCell ref="Z5:Z6"/>
    <mergeCell ref="AA5:AA6"/>
    <mergeCell ref="A9:AA9"/>
    <mergeCell ref="A21:C21"/>
  </mergeCells>
  <phoneticPr fontId="11" type="noConversion"/>
  <printOptions horizontalCentered="1" verticalCentered="1"/>
  <pageMargins left="0.31496062992125984" right="0.31496062992125984" top="0.15748031496062992" bottom="0.35433070866141736" header="0" footer="0.11811023622047245"/>
  <pageSetup paperSize="8" scale="47" fitToHeight="0" orientation="landscape" r:id="rId1"/>
  <headerFooter>
    <oddFooter>&amp;C48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Actual expenditure-2024-25</vt:lpstr>
      <vt:lpstr>actual capitalization 2024-25</vt:lpstr>
      <vt:lpstr>2025-26</vt:lpstr>
      <vt:lpstr>ATP 2026-27</vt:lpstr>
      <vt:lpstr>'2025-26'!Print_Area</vt:lpstr>
      <vt:lpstr>'actual capitalization 2024-25'!Print_Area</vt:lpstr>
      <vt:lpstr>'Actual expenditure-2024-25'!Print_Area</vt:lpstr>
      <vt:lpstr>'ATP 2026-27'!Print_Area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2025-12-20T06:33:36Z</dcterms:modified>
</cp:coreProperties>
</file>